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29\課共通nas\50財務\02公営企業会計\01_決算状況調査\①全般\R5実施・公営企業決算統計関係\17 経営比較分析表\01 公営企業に係る経営比較分析表(令和4年度決算）の分析等について\03 市町村回答\24_松島町★\02_修正\"/>
    </mc:Choice>
  </mc:AlternateContent>
  <workbookProtection workbookAlgorithmName="SHA-512" workbookHashValue="VFIUW1GrL6qsePpHcVwUW9DyEG0gfGasut4V/BJ8y6aLaypEqA/rL+5nw37B3LvnEbmsrazHOjwAVaIw6VgG1g==" workbookSaltValue="dD4+Hje7HvMBba9g0QRaRg==" workbookSpinCount="100000" lockStructure="1"/>
  <bookViews>
    <workbookView xWindow="0" yWindow="0" windowWidth="17775" windowHeight="10770"/>
  </bookViews>
  <sheets>
    <sheet name="法非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BB10" i="4"/>
  <c r="AT10" i="4"/>
  <c r="AL10" i="4"/>
  <c r="AD10" i="4"/>
  <c r="P10" i="4"/>
  <c r="I10" i="4"/>
  <c r="B10" i="4"/>
  <c r="AT8" i="4"/>
  <c r="AL8" i="4"/>
  <c r="W8" i="4"/>
  <c r="P8" i="4"/>
  <c r="I8" i="4"/>
  <c r="B6" i="4"/>
</calcChain>
</file>

<file path=xl/sharedStrings.xml><?xml version="1.0" encoding="utf-8"?>
<sst xmlns="http://schemas.openxmlformats.org/spreadsheetml/2006/main" count="236" uniqueCount="121">
  <si>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</si>
  <si>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</si>
  <si>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</si>
  <si>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</si>
  <si>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</si>
  <si>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</si>
  <si>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</si>
  <si>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</si>
  <si>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</si>
  <si>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</si>
  <si>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</si>
  <si>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</si>
  <si>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</si>
  <si>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</si>
  <si>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</si>
  <si>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</si>
  <si>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</si>
  <si>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</si>
  <si>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</si>
  <si>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</si>
  <si>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</si>
  <si>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</si>
  <si>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</si>
  <si>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</si>
  <si>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</si>
  <si>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</si>
  <si>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</si>
  <si>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</si>
  <si>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</si>
  <si>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</si>
  <si>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</si>
  <si>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</si>
  <si>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</si>
  <si>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</si>
  <si>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</si>
  <si>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</si>
  <si>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</si>
  <si>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</si>
  <si>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</si>
  <si>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</si>
  <si>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</si>
  <si>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</si>
  <si>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</si>
  <si>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</si>
  <si>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</si>
  <si>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</si>
  <si>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</si>
  <si>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</si>
  <si>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</si>
  <si>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</si>
  <si>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</si>
  <si>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</si>
  <si>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</si>
  <si>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</si>
  <si>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</si>
  <si>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</si>
  <si>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</si>
  <si>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</si>
  <si>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</si>
  <si>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</si>
  <si>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</si>
  <si>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</si>
  <si>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</si>
  <si>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</si>
  <si>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</si>
  <si>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</si>
  <si>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</si>
  <si>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</si>
  <si>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</si>
  <si>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</si>
  <si>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</si>
  <si>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</si>
  <si>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</si>
  <si>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</si>
  <si>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</si>
  <si>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</si>
  <si>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</si>
  <si>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</si>
  <si>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</si>
  <si>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</si>
  <si>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</si>
  <si>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</si>
  <si>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</si>
  <si>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</si>
  <si>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</si>
  <si>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</si>
  <si>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</si>
  <si>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</si>
  <si>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</si>
  <si>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</si>
  <si>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</si>
  <si>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</si>
  <si>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</si>
  <si>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</si>
  <si>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</si>
  <si>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</si>
  <si>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</si>
  <si>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</si>
  <si>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</si>
  <si>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松島町</t>
  </si>
  <si>
    <t>法非適用</t>
  </si>
  <si>
    <t>下水道事業</t>
  </si>
  <si>
    <t>公共下水道</t>
  </si>
  <si>
    <t>Cc1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</si>
  <si>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</si>
  <si>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</si>
  <si>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</si>
  <si>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</si>
  <si>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</si>
  <si>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</si>
  <si>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</si>
  <si>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</si>
  <si>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</si>
  <si>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</si>
  <si>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</si>
  <si>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</si>
  <si>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</si>
  <si>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</si>
  <si>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平成3年度に供用開始しており、耐用年数に達していないが、今後更新時期を迎えるにあたり、ストックマネジメント計画を策定し、計画的な改築・更新に取り組む必要がある。</t>
    <phoneticPr fontId="4"/>
  </si>
  <si>
    <t>本町は、単独で終末処理場を有しており、経常的な維持管理経費や更新等の多大な投資が発生することから、ストックマネジメントによる計画的かつ効率的な改築・更新に取り組む。
また、今後、施設の更新時期を迎えるにあたり、人口減少による使用料収入の減など財源確保の課題もあることから使用料の見直しも視野に入れながら慎重に検討する必要がある。</t>
    <phoneticPr fontId="4"/>
  </si>
  <si>
    <t>①収益的収支比率は新型コロナウイルス感染症の行動制限の緩和により下水道使用料は増となっている。指標が一時的に大きく増となっているが公営企業会計への移行に伴う打ち切り決算の影響による。
④企業債残高対事業規模比率は、依然として類似団体平均を大きく上回っており、計画的な更新投資に努めていく。一時的に大きく増となっているが公営企業会計への移行に伴う打ち切り決算の影響によるものである。
⑤経費回収率は、依然類似団体平均を下回っており適正な使用料収入の確保や汚水処理費の削減が必要である。一時的に大きく増となっているがこれは公営企業会計への移行に伴う打ち切り決算の影響によるものである。
⑥汚水処理原価は、高水準の資本費や人口減少により、類似団体と比べ高い数値で推移しているため、投資の効率化や接続率向上による有収水量の増加などの経営改善を図っていく。前年度より大きく減となっているがこれは公営企業会計への移行に伴う打ち切り決算の影響によるものである。
⑦施設利用率は、類似団体平均を下回っている。これは施設整備時の施設規模が現状に対し過大となっているためで、更新時の施設規模の見直しや未普及地域の整備を進めてく。
⑧水洗化率は、90%台を維持しており、類似団体平均を上回っている。引き続き普及促進に努め、接続率の向上を図り経営改善に繋げていきたい。</t>
    <rPh sb="57" eb="58">
      <t>ゾウ</t>
    </rPh>
    <rPh sb="151" eb="152">
      <t>ゾウ</t>
    </rPh>
    <rPh sb="241" eb="244">
      <t>イチジテキ</t>
    </rPh>
    <rPh sb="245" eb="246">
      <t>オオ</t>
    </rPh>
    <rPh sb="248" eb="249">
      <t>ゾウ</t>
    </rPh>
    <rPh sb="378" eb="379">
      <t>オオ</t>
    </rPh>
    <rPh sb="381" eb="382">
      <t>ゲン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</si>
</sst>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formatCode="#,##0.00;&quot;△&quot;#,##0.00;&quot;-&quot;">
                  <c:v>0.56999999999999995</c:v>
                </c:pt>
                <c:pt idx="1">
                  <c:v>0</c:v>
                </c:pt>
                <c:pt idx="2" formatCode="#,##0.00;&quot;△&quot;#,##0.00;&quot;-&quot;">
                  <c:v>0.34</c:v>
                </c:pt>
                <c:pt idx="3" formatCode="#,##0.00;&quot;△&quot;#,##0.00;&quot;-&quot;">
                  <c:v>0.31</c:v>
                </c:pt>
                <c:pt idx="4" formatCode="#,##0.00;&quot;△&quot;#,##0.00;&quot;-&quot;">
                  <c:v>0.34</c:v>
                </c:pt>
              </c:numCache>
            </c:numRef>
          </c:val>
          <c:extLst>
            <c:ext xmlns:c16="http://schemas.microsoft.com/office/drawing/2014/chart" uri="{C3380CC4-5D6E-409C-BE32-E72D297353CC}">
              <c16:uniqueId val="{00000000-FC1D-4D38-9215-93CDF8DE5A3E}"/>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0.15</c:v>
                </c:pt>
                <c:pt idx="2">
                  <c:v>0.15</c:v>
                </c:pt>
                <c:pt idx="3">
                  <c:v>0.15</c:v>
                </c:pt>
                <c:pt idx="4">
                  <c:v>0.12</c:v>
                </c:pt>
              </c:numCache>
            </c:numRef>
          </c:val>
          <c:smooth val="0"/>
          <c:extLst>
            <c:ext xmlns:c16="http://schemas.microsoft.com/office/drawing/2014/chart" uri="{C3380CC4-5D6E-409C-BE32-E72D297353CC}">
              <c16:uniqueId val="{00000001-FC1D-4D38-9215-93CDF8DE5A3E}"/>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48.63</c:v>
                </c:pt>
                <c:pt idx="1">
                  <c:v>52.09</c:v>
                </c:pt>
                <c:pt idx="2">
                  <c:v>48.1</c:v>
                </c:pt>
                <c:pt idx="3">
                  <c:v>44.88</c:v>
                </c:pt>
                <c:pt idx="4">
                  <c:v>47.07</c:v>
                </c:pt>
              </c:numCache>
            </c:numRef>
          </c:val>
          <c:extLst>
            <c:ext xmlns:c16="http://schemas.microsoft.com/office/drawing/2014/chart" uri="{C3380CC4-5D6E-409C-BE32-E72D297353CC}">
              <c16:uniqueId val="{00000000-3DB7-4825-BD70-2A314D49CDB3}"/>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52.58</c:v>
                </c:pt>
                <c:pt idx="1">
                  <c:v>50.94</c:v>
                </c:pt>
                <c:pt idx="2">
                  <c:v>56.72</c:v>
                </c:pt>
                <c:pt idx="3">
                  <c:v>56.43</c:v>
                </c:pt>
                <c:pt idx="4">
                  <c:v>55.82</c:v>
                </c:pt>
              </c:numCache>
            </c:numRef>
          </c:val>
          <c:smooth val="0"/>
          <c:extLst>
            <c:ext xmlns:c16="http://schemas.microsoft.com/office/drawing/2014/chart" uri="{C3380CC4-5D6E-409C-BE32-E72D297353CC}">
              <c16:uniqueId val="{00000001-3DB7-4825-BD70-2A314D49CDB3}"/>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92.52</c:v>
                </c:pt>
                <c:pt idx="1">
                  <c:v>93.77</c:v>
                </c:pt>
                <c:pt idx="2">
                  <c:v>95.49</c:v>
                </c:pt>
                <c:pt idx="3">
                  <c:v>95</c:v>
                </c:pt>
                <c:pt idx="4">
                  <c:v>93.82</c:v>
                </c:pt>
              </c:numCache>
            </c:numRef>
          </c:val>
          <c:extLst>
            <c:ext xmlns:c16="http://schemas.microsoft.com/office/drawing/2014/chart" uri="{C3380CC4-5D6E-409C-BE32-E72D297353CC}">
              <c16:uniqueId val="{00000000-ECC1-4506-AA45-A4B80D0D8BD8}"/>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83.02</c:v>
                </c:pt>
                <c:pt idx="1">
                  <c:v>82.55</c:v>
                </c:pt>
                <c:pt idx="2">
                  <c:v>90.72</c:v>
                </c:pt>
                <c:pt idx="3">
                  <c:v>91.07</c:v>
                </c:pt>
                <c:pt idx="4">
                  <c:v>90.67</c:v>
                </c:pt>
              </c:numCache>
            </c:numRef>
          </c:val>
          <c:smooth val="0"/>
          <c:extLst>
            <c:ext xmlns:c16="http://schemas.microsoft.com/office/drawing/2014/chart" uri="{C3380CC4-5D6E-409C-BE32-E72D297353CC}">
              <c16:uniqueId val="{00000001-ECC1-4506-AA45-A4B80D0D8BD8}"/>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72.02</c:v>
                </c:pt>
                <c:pt idx="1">
                  <c:v>81.08</c:v>
                </c:pt>
                <c:pt idx="2">
                  <c:v>68.510000000000005</c:v>
                </c:pt>
                <c:pt idx="3">
                  <c:v>69.78</c:v>
                </c:pt>
                <c:pt idx="4">
                  <c:v>75.88</c:v>
                </c:pt>
              </c:numCache>
            </c:numRef>
          </c:val>
          <c:extLst>
            <c:ext xmlns:c16="http://schemas.microsoft.com/office/drawing/2014/chart" uri="{C3380CC4-5D6E-409C-BE32-E72D297353CC}">
              <c16:uniqueId val="{00000000-721B-441C-8026-21E5436C0D3D}"/>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21B-441C-8026-21E5436C0D3D}"/>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B1F-4610-93E9-4A94489D75AA}"/>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B1F-4610-93E9-4A94489D75AA}"/>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DDF-4789-9769-A00C9D88FFA3}"/>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DDF-4789-9769-A00C9D88FFA3}"/>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92B-42B6-9377-3FFD4E7BE970}"/>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92B-42B6-9377-3FFD4E7BE970}"/>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8D2-4161-88C6-7473267736BF}"/>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8D2-4161-88C6-7473267736BF}"/>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1143.3</c:v>
                </c:pt>
                <c:pt idx="1">
                  <c:v>1816.21</c:v>
                </c:pt>
                <c:pt idx="2">
                  <c:v>1636.68</c:v>
                </c:pt>
                <c:pt idx="3">
                  <c:v>1512.76</c:v>
                </c:pt>
                <c:pt idx="4">
                  <c:v>2184.3000000000002</c:v>
                </c:pt>
              </c:numCache>
            </c:numRef>
          </c:val>
          <c:extLst>
            <c:ext xmlns:c16="http://schemas.microsoft.com/office/drawing/2014/chart" uri="{C3380CC4-5D6E-409C-BE32-E72D297353CC}">
              <c16:uniqueId val="{00000000-A9EB-413F-A261-CAECE5773CE1}"/>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958.81</c:v>
                </c:pt>
                <c:pt idx="1">
                  <c:v>1001.3</c:v>
                </c:pt>
                <c:pt idx="2">
                  <c:v>789.08</c:v>
                </c:pt>
                <c:pt idx="3">
                  <c:v>747.84</c:v>
                </c:pt>
                <c:pt idx="4">
                  <c:v>804.98</c:v>
                </c:pt>
              </c:numCache>
            </c:numRef>
          </c:val>
          <c:smooth val="0"/>
          <c:extLst>
            <c:ext xmlns:c16="http://schemas.microsoft.com/office/drawing/2014/chart" uri="{C3380CC4-5D6E-409C-BE32-E72D297353CC}">
              <c16:uniqueId val="{00000001-A9EB-413F-A261-CAECE5773CE1}"/>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61.49</c:v>
                </c:pt>
                <c:pt idx="1">
                  <c:v>74.48</c:v>
                </c:pt>
                <c:pt idx="2">
                  <c:v>65.150000000000006</c:v>
                </c:pt>
                <c:pt idx="3">
                  <c:v>63.19</c:v>
                </c:pt>
                <c:pt idx="4">
                  <c:v>77.849999999999994</c:v>
                </c:pt>
              </c:numCache>
            </c:numRef>
          </c:val>
          <c:extLst>
            <c:ext xmlns:c16="http://schemas.microsoft.com/office/drawing/2014/chart" uri="{C3380CC4-5D6E-409C-BE32-E72D297353CC}">
              <c16:uniqueId val="{00000000-C10F-4C45-9600-171D29118AF5}"/>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82.88</c:v>
                </c:pt>
                <c:pt idx="1">
                  <c:v>81.88</c:v>
                </c:pt>
                <c:pt idx="2">
                  <c:v>88.25</c:v>
                </c:pt>
                <c:pt idx="3">
                  <c:v>90.17</c:v>
                </c:pt>
                <c:pt idx="4">
                  <c:v>88.71</c:v>
                </c:pt>
              </c:numCache>
            </c:numRef>
          </c:val>
          <c:smooth val="0"/>
          <c:extLst>
            <c:ext xmlns:c16="http://schemas.microsoft.com/office/drawing/2014/chart" uri="{C3380CC4-5D6E-409C-BE32-E72D297353CC}">
              <c16:uniqueId val="{00000001-C10F-4C45-9600-171D29118AF5}"/>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258.5</c:v>
                </c:pt>
                <c:pt idx="1">
                  <c:v>214.81</c:v>
                </c:pt>
                <c:pt idx="2">
                  <c:v>253.32</c:v>
                </c:pt>
                <c:pt idx="3">
                  <c:v>258.08</c:v>
                </c:pt>
                <c:pt idx="4">
                  <c:v>187.61</c:v>
                </c:pt>
              </c:numCache>
            </c:numRef>
          </c:val>
          <c:extLst>
            <c:ext xmlns:c16="http://schemas.microsoft.com/office/drawing/2014/chart" uri="{C3380CC4-5D6E-409C-BE32-E72D297353CC}">
              <c16:uniqueId val="{00000000-9017-466C-AB21-1CB0922AA00E}"/>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190.99</c:v>
                </c:pt>
                <c:pt idx="1">
                  <c:v>187.55</c:v>
                </c:pt>
                <c:pt idx="2">
                  <c:v>176.37</c:v>
                </c:pt>
                <c:pt idx="3">
                  <c:v>173.17</c:v>
                </c:pt>
                <c:pt idx="4">
                  <c:v>174.8</c:v>
                </c:pt>
              </c:numCache>
            </c:numRef>
          </c:val>
          <c:smooth val="0"/>
          <c:extLst>
            <c:ext xmlns:c16="http://schemas.microsoft.com/office/drawing/2014/chart" uri="{C3380CC4-5D6E-409C-BE32-E72D297353CC}">
              <c16:uniqueId val="{00000001-9017-466C-AB21-1CB0922AA00E}"/>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K12"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宮城県　松島町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法非適用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Cc1</v>
      </c>
      <c r="X8" s="40"/>
      <c r="Y8" s="40"/>
      <c r="Z8" s="40"/>
      <c r="AA8" s="40"/>
      <c r="AB8" s="40"/>
      <c r="AC8" s="40"/>
      <c r="AD8" s="41" t="str">
        <f>データ!$M$6</f>
        <v>非設置</v>
      </c>
      <c r="AE8" s="41"/>
      <c r="AF8" s="41"/>
      <c r="AG8" s="41"/>
      <c r="AH8" s="41"/>
      <c r="AI8" s="41"/>
      <c r="AJ8" s="41"/>
      <c r="AK8" s="3"/>
      <c r="AL8" s="42">
        <f>データ!S6</f>
        <v>13321</v>
      </c>
      <c r="AM8" s="42"/>
      <c r="AN8" s="42"/>
      <c r="AO8" s="42"/>
      <c r="AP8" s="42"/>
      <c r="AQ8" s="42"/>
      <c r="AR8" s="42"/>
      <c r="AS8" s="42"/>
      <c r="AT8" s="35">
        <f>データ!T6</f>
        <v>53.56</v>
      </c>
      <c r="AU8" s="35"/>
      <c r="AV8" s="35"/>
      <c r="AW8" s="35"/>
      <c r="AX8" s="35"/>
      <c r="AY8" s="35"/>
      <c r="AZ8" s="35"/>
      <c r="BA8" s="35"/>
      <c r="BB8" s="35">
        <f>データ!U6</f>
        <v>248.71</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t="str">
        <f>データ!O6</f>
        <v>該当数値なし</v>
      </c>
      <c r="J10" s="35"/>
      <c r="K10" s="35"/>
      <c r="L10" s="35"/>
      <c r="M10" s="35"/>
      <c r="N10" s="35"/>
      <c r="O10" s="35"/>
      <c r="P10" s="35">
        <f>データ!P6</f>
        <v>72.41</v>
      </c>
      <c r="Q10" s="35"/>
      <c r="R10" s="35"/>
      <c r="S10" s="35"/>
      <c r="T10" s="35"/>
      <c r="U10" s="35"/>
      <c r="V10" s="35"/>
      <c r="W10" s="35">
        <f>データ!Q6</f>
        <v>79.78</v>
      </c>
      <c r="X10" s="35"/>
      <c r="Y10" s="35"/>
      <c r="Z10" s="35"/>
      <c r="AA10" s="35"/>
      <c r="AB10" s="35"/>
      <c r="AC10" s="35"/>
      <c r="AD10" s="42">
        <f>データ!R6</f>
        <v>3140</v>
      </c>
      <c r="AE10" s="42"/>
      <c r="AF10" s="42"/>
      <c r="AG10" s="42"/>
      <c r="AH10" s="42"/>
      <c r="AI10" s="42"/>
      <c r="AJ10" s="42"/>
      <c r="AK10" s="2"/>
      <c r="AL10" s="42">
        <f>データ!V6</f>
        <v>9604</v>
      </c>
      <c r="AM10" s="42"/>
      <c r="AN10" s="42"/>
      <c r="AO10" s="42"/>
      <c r="AP10" s="42"/>
      <c r="AQ10" s="42"/>
      <c r="AR10" s="42"/>
      <c r="AS10" s="42"/>
      <c r="AT10" s="35">
        <f>データ!W6</f>
        <v>2.95</v>
      </c>
      <c r="AU10" s="35"/>
      <c r="AV10" s="35"/>
      <c r="AW10" s="35"/>
      <c r="AX10" s="35"/>
      <c r="AY10" s="35"/>
      <c r="AZ10" s="35"/>
      <c r="BA10" s="35"/>
      <c r="BB10" s="35">
        <f>データ!X6</f>
        <v>3255.59</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120</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118</v>
      </c>
      <c r="BM47" s="71"/>
      <c r="BN47" s="71"/>
      <c r="BO47" s="71"/>
      <c r="BP47" s="71"/>
      <c r="BQ47" s="71"/>
      <c r="BR47" s="71"/>
      <c r="BS47" s="71"/>
      <c r="BT47" s="71"/>
      <c r="BU47" s="71"/>
      <c r="BV47" s="71"/>
      <c r="BW47" s="71"/>
      <c r="BX47" s="71"/>
      <c r="BY47" s="71"/>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71"/>
      <c r="BN48" s="71"/>
      <c r="BO48" s="71"/>
      <c r="BP48" s="71"/>
      <c r="BQ48" s="71"/>
      <c r="BR48" s="71"/>
      <c r="BS48" s="71"/>
      <c r="BT48" s="71"/>
      <c r="BU48" s="71"/>
      <c r="BV48" s="71"/>
      <c r="BW48" s="71"/>
      <c r="BX48" s="71"/>
      <c r="BY48" s="71"/>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71"/>
      <c r="BN49" s="71"/>
      <c r="BO49" s="71"/>
      <c r="BP49" s="71"/>
      <c r="BQ49" s="71"/>
      <c r="BR49" s="71"/>
      <c r="BS49" s="71"/>
      <c r="BT49" s="71"/>
      <c r="BU49" s="71"/>
      <c r="BV49" s="71"/>
      <c r="BW49" s="71"/>
      <c r="BX49" s="71"/>
      <c r="BY49" s="71"/>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71"/>
      <c r="BN50" s="71"/>
      <c r="BO50" s="71"/>
      <c r="BP50" s="71"/>
      <c r="BQ50" s="71"/>
      <c r="BR50" s="71"/>
      <c r="BS50" s="71"/>
      <c r="BT50" s="71"/>
      <c r="BU50" s="71"/>
      <c r="BV50" s="71"/>
      <c r="BW50" s="71"/>
      <c r="BX50" s="71"/>
      <c r="BY50" s="71"/>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71"/>
      <c r="BN51" s="71"/>
      <c r="BO51" s="71"/>
      <c r="BP51" s="71"/>
      <c r="BQ51" s="71"/>
      <c r="BR51" s="71"/>
      <c r="BS51" s="71"/>
      <c r="BT51" s="71"/>
      <c r="BU51" s="71"/>
      <c r="BV51" s="71"/>
      <c r="BW51" s="71"/>
      <c r="BX51" s="71"/>
      <c r="BY51" s="71"/>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71"/>
      <c r="BN52" s="71"/>
      <c r="BO52" s="71"/>
      <c r="BP52" s="71"/>
      <c r="BQ52" s="71"/>
      <c r="BR52" s="71"/>
      <c r="BS52" s="71"/>
      <c r="BT52" s="71"/>
      <c r="BU52" s="71"/>
      <c r="BV52" s="71"/>
      <c r="BW52" s="71"/>
      <c r="BX52" s="71"/>
      <c r="BY52" s="71"/>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71"/>
      <c r="BN53" s="71"/>
      <c r="BO53" s="71"/>
      <c r="BP53" s="71"/>
      <c r="BQ53" s="71"/>
      <c r="BR53" s="71"/>
      <c r="BS53" s="71"/>
      <c r="BT53" s="71"/>
      <c r="BU53" s="71"/>
      <c r="BV53" s="71"/>
      <c r="BW53" s="71"/>
      <c r="BX53" s="71"/>
      <c r="BY53" s="71"/>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71"/>
      <c r="BN54" s="71"/>
      <c r="BO54" s="71"/>
      <c r="BP54" s="71"/>
      <c r="BQ54" s="71"/>
      <c r="BR54" s="71"/>
      <c r="BS54" s="71"/>
      <c r="BT54" s="71"/>
      <c r="BU54" s="71"/>
      <c r="BV54" s="71"/>
      <c r="BW54" s="71"/>
      <c r="BX54" s="71"/>
      <c r="BY54" s="71"/>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71"/>
      <c r="BN55" s="71"/>
      <c r="BO55" s="71"/>
      <c r="BP55" s="71"/>
      <c r="BQ55" s="71"/>
      <c r="BR55" s="71"/>
      <c r="BS55" s="71"/>
      <c r="BT55" s="71"/>
      <c r="BU55" s="71"/>
      <c r="BV55" s="71"/>
      <c r="BW55" s="71"/>
      <c r="BX55" s="71"/>
      <c r="BY55" s="71"/>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71"/>
      <c r="BN56" s="71"/>
      <c r="BO56" s="71"/>
      <c r="BP56" s="71"/>
      <c r="BQ56" s="71"/>
      <c r="BR56" s="71"/>
      <c r="BS56" s="71"/>
      <c r="BT56" s="71"/>
      <c r="BU56" s="71"/>
      <c r="BV56" s="71"/>
      <c r="BW56" s="71"/>
      <c r="BX56" s="71"/>
      <c r="BY56" s="71"/>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71"/>
      <c r="BN57" s="71"/>
      <c r="BO57" s="71"/>
      <c r="BP57" s="71"/>
      <c r="BQ57" s="71"/>
      <c r="BR57" s="71"/>
      <c r="BS57" s="71"/>
      <c r="BT57" s="71"/>
      <c r="BU57" s="71"/>
      <c r="BV57" s="71"/>
      <c r="BW57" s="71"/>
      <c r="BX57" s="71"/>
      <c r="BY57" s="71"/>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71"/>
      <c r="BN58" s="71"/>
      <c r="BO58" s="71"/>
      <c r="BP58" s="71"/>
      <c r="BQ58" s="71"/>
      <c r="BR58" s="71"/>
      <c r="BS58" s="71"/>
      <c r="BT58" s="71"/>
      <c r="BU58" s="71"/>
      <c r="BV58" s="71"/>
      <c r="BW58" s="71"/>
      <c r="BX58" s="71"/>
      <c r="BY58" s="71"/>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71"/>
      <c r="BN59" s="71"/>
      <c r="BO59" s="71"/>
      <c r="BP59" s="71"/>
      <c r="BQ59" s="71"/>
      <c r="BR59" s="71"/>
      <c r="BS59" s="71"/>
      <c r="BT59" s="71"/>
      <c r="BU59" s="71"/>
      <c r="BV59" s="71"/>
      <c r="BW59" s="71"/>
      <c r="BX59" s="71"/>
      <c r="BY59" s="71"/>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71"/>
      <c r="BN60" s="71"/>
      <c r="BO60" s="71"/>
      <c r="BP60" s="71"/>
      <c r="BQ60" s="71"/>
      <c r="BR60" s="71"/>
      <c r="BS60" s="71"/>
      <c r="BT60" s="71"/>
      <c r="BU60" s="71"/>
      <c r="BV60" s="71"/>
      <c r="BW60" s="71"/>
      <c r="BX60" s="71"/>
      <c r="BY60" s="71"/>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71"/>
      <c r="BN61" s="71"/>
      <c r="BO61" s="71"/>
      <c r="BP61" s="71"/>
      <c r="BQ61" s="71"/>
      <c r="BR61" s="71"/>
      <c r="BS61" s="71"/>
      <c r="BT61" s="71"/>
      <c r="BU61" s="71"/>
      <c r="BV61" s="71"/>
      <c r="BW61" s="71"/>
      <c r="BX61" s="71"/>
      <c r="BY61" s="71"/>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71"/>
      <c r="BN62" s="71"/>
      <c r="BO62" s="71"/>
      <c r="BP62" s="71"/>
      <c r="BQ62" s="71"/>
      <c r="BR62" s="71"/>
      <c r="BS62" s="71"/>
      <c r="BT62" s="71"/>
      <c r="BU62" s="71"/>
      <c r="BV62" s="71"/>
      <c r="BW62" s="71"/>
      <c r="BX62" s="71"/>
      <c r="BY62" s="71"/>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119</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2" t="s">
        <v>30</v>
      </c>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【652.82】</v>
      </c>
      <c r="I86" s="12" t="str">
        <f>データ!CA6</f>
        <v>【97.61】</v>
      </c>
      <c r="J86" s="12" t="str">
        <f>データ!CL6</f>
        <v>【138.29】</v>
      </c>
      <c r="K86" s="12" t="str">
        <f>データ!CW6</f>
        <v>【59.10】</v>
      </c>
      <c r="L86" s="12" t="str">
        <f>データ!DH6</f>
        <v>【95.82】</v>
      </c>
      <c r="M86" s="12" t="s">
        <v>44</v>
      </c>
      <c r="N86" s="12" t="s">
        <v>45</v>
      </c>
      <c r="O86" s="12" t="str">
        <f>データ!EO6</f>
        <v>【0.23】</v>
      </c>
    </row>
  </sheetData>
  <sheetProtection algorithmName="SHA-512" hashValue="OjS0dTmpu6EjCNTCkqG3D00hmtwlWv9FMDFT0t57y2Vp1Seo2dYBst1sX+/L5a/Z0LYjL/bk0GzPDm8Nchq2wQ==" saltValue="mqFi0R5K4DA2TqbbDKB4b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46</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47</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48</v>
      </c>
      <c r="B3" s="15" t="s">
        <v>49</v>
      </c>
      <c r="C3" s="15" t="s">
        <v>50</v>
      </c>
      <c r="D3" s="15" t="s">
        <v>51</v>
      </c>
      <c r="E3" s="15" t="s">
        <v>52</v>
      </c>
      <c r="F3" s="15" t="s">
        <v>53</v>
      </c>
      <c r="G3" s="15" t="s">
        <v>54</v>
      </c>
      <c r="H3" s="74" t="s">
        <v>55</v>
      </c>
      <c r="I3" s="75"/>
      <c r="J3" s="75"/>
      <c r="K3" s="75"/>
      <c r="L3" s="75"/>
      <c r="M3" s="75"/>
      <c r="N3" s="75"/>
      <c r="O3" s="75"/>
      <c r="P3" s="75"/>
      <c r="Q3" s="75"/>
      <c r="R3" s="75"/>
      <c r="S3" s="75"/>
      <c r="T3" s="75"/>
      <c r="U3" s="75"/>
      <c r="V3" s="75"/>
      <c r="W3" s="75"/>
      <c r="X3" s="76"/>
      <c r="Y3" s="80" t="s">
        <v>56</v>
      </c>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t="s">
        <v>57</v>
      </c>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row>
    <row r="4" spans="1:145" x14ac:dyDescent="0.15">
      <c r="A4" s="14" t="s">
        <v>58</v>
      </c>
      <c r="B4" s="16"/>
      <c r="C4" s="16"/>
      <c r="D4" s="16"/>
      <c r="E4" s="16"/>
      <c r="F4" s="16"/>
      <c r="G4" s="16"/>
      <c r="H4" s="77"/>
      <c r="I4" s="78"/>
      <c r="J4" s="78"/>
      <c r="K4" s="78"/>
      <c r="L4" s="78"/>
      <c r="M4" s="78"/>
      <c r="N4" s="78"/>
      <c r="O4" s="78"/>
      <c r="P4" s="78"/>
      <c r="Q4" s="78"/>
      <c r="R4" s="78"/>
      <c r="S4" s="78"/>
      <c r="T4" s="78"/>
      <c r="U4" s="78"/>
      <c r="V4" s="78"/>
      <c r="W4" s="78"/>
      <c r="X4" s="79"/>
      <c r="Y4" s="73" t="s">
        <v>59</v>
      </c>
      <c r="Z4" s="73"/>
      <c r="AA4" s="73"/>
      <c r="AB4" s="73"/>
      <c r="AC4" s="73"/>
      <c r="AD4" s="73"/>
      <c r="AE4" s="73"/>
      <c r="AF4" s="73"/>
      <c r="AG4" s="73"/>
      <c r="AH4" s="73"/>
      <c r="AI4" s="73"/>
      <c r="AJ4" s="73" t="s">
        <v>60</v>
      </c>
      <c r="AK4" s="73"/>
      <c r="AL4" s="73"/>
      <c r="AM4" s="73"/>
      <c r="AN4" s="73"/>
      <c r="AO4" s="73"/>
      <c r="AP4" s="73"/>
      <c r="AQ4" s="73"/>
      <c r="AR4" s="73"/>
      <c r="AS4" s="73"/>
      <c r="AT4" s="73"/>
      <c r="AU4" s="73" t="s">
        <v>61</v>
      </c>
      <c r="AV4" s="73"/>
      <c r="AW4" s="73"/>
      <c r="AX4" s="73"/>
      <c r="AY4" s="73"/>
      <c r="AZ4" s="73"/>
      <c r="BA4" s="73"/>
      <c r="BB4" s="73"/>
      <c r="BC4" s="73"/>
      <c r="BD4" s="73"/>
      <c r="BE4" s="73"/>
      <c r="BF4" s="73" t="s">
        <v>62</v>
      </c>
      <c r="BG4" s="73"/>
      <c r="BH4" s="73"/>
      <c r="BI4" s="73"/>
      <c r="BJ4" s="73"/>
      <c r="BK4" s="73"/>
      <c r="BL4" s="73"/>
      <c r="BM4" s="73"/>
      <c r="BN4" s="73"/>
      <c r="BO4" s="73"/>
      <c r="BP4" s="73"/>
      <c r="BQ4" s="73" t="s">
        <v>63</v>
      </c>
      <c r="BR4" s="73"/>
      <c r="BS4" s="73"/>
      <c r="BT4" s="73"/>
      <c r="BU4" s="73"/>
      <c r="BV4" s="73"/>
      <c r="BW4" s="73"/>
      <c r="BX4" s="73"/>
      <c r="BY4" s="73"/>
      <c r="BZ4" s="73"/>
      <c r="CA4" s="73"/>
      <c r="CB4" s="73" t="s">
        <v>64</v>
      </c>
      <c r="CC4" s="73"/>
      <c r="CD4" s="73"/>
      <c r="CE4" s="73"/>
      <c r="CF4" s="73"/>
      <c r="CG4" s="73"/>
      <c r="CH4" s="73"/>
      <c r="CI4" s="73"/>
      <c r="CJ4" s="73"/>
      <c r="CK4" s="73"/>
      <c r="CL4" s="73"/>
      <c r="CM4" s="73" t="s">
        <v>65</v>
      </c>
      <c r="CN4" s="73"/>
      <c r="CO4" s="73"/>
      <c r="CP4" s="73"/>
      <c r="CQ4" s="73"/>
      <c r="CR4" s="73"/>
      <c r="CS4" s="73"/>
      <c r="CT4" s="73"/>
      <c r="CU4" s="73"/>
      <c r="CV4" s="73"/>
      <c r="CW4" s="73"/>
      <c r="CX4" s="73" t="s">
        <v>66</v>
      </c>
      <c r="CY4" s="73"/>
      <c r="CZ4" s="73"/>
      <c r="DA4" s="73"/>
      <c r="DB4" s="73"/>
      <c r="DC4" s="73"/>
      <c r="DD4" s="73"/>
      <c r="DE4" s="73"/>
      <c r="DF4" s="73"/>
      <c r="DG4" s="73"/>
      <c r="DH4" s="73"/>
      <c r="DI4" s="73" t="s">
        <v>67</v>
      </c>
      <c r="DJ4" s="73"/>
      <c r="DK4" s="73"/>
      <c r="DL4" s="73"/>
      <c r="DM4" s="73"/>
      <c r="DN4" s="73"/>
      <c r="DO4" s="73"/>
      <c r="DP4" s="73"/>
      <c r="DQ4" s="73"/>
      <c r="DR4" s="73"/>
      <c r="DS4" s="73"/>
      <c r="DT4" s="73" t="s">
        <v>68</v>
      </c>
      <c r="DU4" s="73"/>
      <c r="DV4" s="73"/>
      <c r="DW4" s="73"/>
      <c r="DX4" s="73"/>
      <c r="DY4" s="73"/>
      <c r="DZ4" s="73"/>
      <c r="EA4" s="73"/>
      <c r="EB4" s="73"/>
      <c r="EC4" s="73"/>
      <c r="ED4" s="73"/>
      <c r="EE4" s="73" t="s">
        <v>69</v>
      </c>
      <c r="EF4" s="73"/>
      <c r="EG4" s="73"/>
      <c r="EH4" s="73"/>
      <c r="EI4" s="73"/>
      <c r="EJ4" s="73"/>
      <c r="EK4" s="73"/>
      <c r="EL4" s="73"/>
      <c r="EM4" s="73"/>
      <c r="EN4" s="73"/>
      <c r="EO4" s="73"/>
    </row>
    <row r="5" spans="1:145" x14ac:dyDescent="0.15">
      <c r="A5" s="14" t="s">
        <v>70</v>
      </c>
      <c r="B5" s="17"/>
      <c r="C5" s="17"/>
      <c r="D5" s="17"/>
      <c r="E5" s="17"/>
      <c r="F5" s="17"/>
      <c r="G5" s="17"/>
      <c r="H5" s="18" t="s">
        <v>71</v>
      </c>
      <c r="I5" s="18" t="s">
        <v>72</v>
      </c>
      <c r="J5" s="18" t="s">
        <v>73</v>
      </c>
      <c r="K5" s="18" t="s">
        <v>74</v>
      </c>
      <c r="L5" s="18" t="s">
        <v>75</v>
      </c>
      <c r="M5" s="18" t="s">
        <v>5</v>
      </c>
      <c r="N5" s="18" t="s">
        <v>76</v>
      </c>
      <c r="O5" s="18" t="s">
        <v>77</v>
      </c>
      <c r="P5" s="18" t="s">
        <v>78</v>
      </c>
      <c r="Q5" s="18" t="s">
        <v>79</v>
      </c>
      <c r="R5" s="18" t="s">
        <v>80</v>
      </c>
      <c r="S5" s="18" t="s">
        <v>81</v>
      </c>
      <c r="T5" s="18" t="s">
        <v>82</v>
      </c>
      <c r="U5" s="18" t="s">
        <v>83</v>
      </c>
      <c r="V5" s="18" t="s">
        <v>84</v>
      </c>
      <c r="W5" s="18" t="s">
        <v>85</v>
      </c>
      <c r="X5" s="18" t="s">
        <v>86</v>
      </c>
      <c r="Y5" s="18" t="s">
        <v>87</v>
      </c>
      <c r="Z5" s="18" t="s">
        <v>88</v>
      </c>
      <c r="AA5" s="18" t="s">
        <v>89</v>
      </c>
      <c r="AB5" s="18" t="s">
        <v>90</v>
      </c>
      <c r="AC5" s="18" t="s">
        <v>91</v>
      </c>
      <c r="AD5" s="18" t="s">
        <v>92</v>
      </c>
      <c r="AE5" s="18" t="s">
        <v>93</v>
      </c>
      <c r="AF5" s="18" t="s">
        <v>94</v>
      </c>
      <c r="AG5" s="18" t="s">
        <v>95</v>
      </c>
      <c r="AH5" s="18" t="s">
        <v>96</v>
      </c>
      <c r="AI5" s="18" t="s">
        <v>31</v>
      </c>
      <c r="AJ5" s="18" t="s">
        <v>87</v>
      </c>
      <c r="AK5" s="18" t="s">
        <v>88</v>
      </c>
      <c r="AL5" s="18" t="s">
        <v>89</v>
      </c>
      <c r="AM5" s="18" t="s">
        <v>90</v>
      </c>
      <c r="AN5" s="18" t="s">
        <v>91</v>
      </c>
      <c r="AO5" s="18" t="s">
        <v>92</v>
      </c>
      <c r="AP5" s="18" t="s">
        <v>93</v>
      </c>
      <c r="AQ5" s="18" t="s">
        <v>94</v>
      </c>
      <c r="AR5" s="18" t="s">
        <v>95</v>
      </c>
      <c r="AS5" s="18" t="s">
        <v>96</v>
      </c>
      <c r="AT5" s="18" t="s">
        <v>97</v>
      </c>
      <c r="AU5" s="18" t="s">
        <v>87</v>
      </c>
      <c r="AV5" s="18" t="s">
        <v>88</v>
      </c>
      <c r="AW5" s="18" t="s">
        <v>89</v>
      </c>
      <c r="AX5" s="18" t="s">
        <v>90</v>
      </c>
      <c r="AY5" s="18" t="s">
        <v>91</v>
      </c>
      <c r="AZ5" s="18" t="s">
        <v>92</v>
      </c>
      <c r="BA5" s="18" t="s">
        <v>93</v>
      </c>
      <c r="BB5" s="18" t="s">
        <v>94</v>
      </c>
      <c r="BC5" s="18" t="s">
        <v>95</v>
      </c>
      <c r="BD5" s="18" t="s">
        <v>96</v>
      </c>
      <c r="BE5" s="18" t="s">
        <v>97</v>
      </c>
      <c r="BF5" s="18" t="s">
        <v>87</v>
      </c>
      <c r="BG5" s="18" t="s">
        <v>88</v>
      </c>
      <c r="BH5" s="18" t="s">
        <v>89</v>
      </c>
      <c r="BI5" s="18" t="s">
        <v>90</v>
      </c>
      <c r="BJ5" s="18" t="s">
        <v>91</v>
      </c>
      <c r="BK5" s="18" t="s">
        <v>92</v>
      </c>
      <c r="BL5" s="18" t="s">
        <v>93</v>
      </c>
      <c r="BM5" s="18" t="s">
        <v>94</v>
      </c>
      <c r="BN5" s="18" t="s">
        <v>95</v>
      </c>
      <c r="BO5" s="18" t="s">
        <v>96</v>
      </c>
      <c r="BP5" s="18" t="s">
        <v>97</v>
      </c>
      <c r="BQ5" s="18" t="s">
        <v>87</v>
      </c>
      <c r="BR5" s="18" t="s">
        <v>88</v>
      </c>
      <c r="BS5" s="18" t="s">
        <v>89</v>
      </c>
      <c r="BT5" s="18" t="s">
        <v>90</v>
      </c>
      <c r="BU5" s="18" t="s">
        <v>91</v>
      </c>
      <c r="BV5" s="18" t="s">
        <v>92</v>
      </c>
      <c r="BW5" s="18" t="s">
        <v>93</v>
      </c>
      <c r="BX5" s="18" t="s">
        <v>94</v>
      </c>
      <c r="BY5" s="18" t="s">
        <v>95</v>
      </c>
      <c r="BZ5" s="18" t="s">
        <v>96</v>
      </c>
      <c r="CA5" s="18" t="s">
        <v>97</v>
      </c>
      <c r="CB5" s="18" t="s">
        <v>87</v>
      </c>
      <c r="CC5" s="18" t="s">
        <v>88</v>
      </c>
      <c r="CD5" s="18" t="s">
        <v>89</v>
      </c>
      <c r="CE5" s="18" t="s">
        <v>90</v>
      </c>
      <c r="CF5" s="18" t="s">
        <v>91</v>
      </c>
      <c r="CG5" s="18" t="s">
        <v>92</v>
      </c>
      <c r="CH5" s="18" t="s">
        <v>93</v>
      </c>
      <c r="CI5" s="18" t="s">
        <v>94</v>
      </c>
      <c r="CJ5" s="18" t="s">
        <v>95</v>
      </c>
      <c r="CK5" s="18" t="s">
        <v>96</v>
      </c>
      <c r="CL5" s="18" t="s">
        <v>97</v>
      </c>
      <c r="CM5" s="18" t="s">
        <v>87</v>
      </c>
      <c r="CN5" s="18" t="s">
        <v>88</v>
      </c>
      <c r="CO5" s="18" t="s">
        <v>89</v>
      </c>
      <c r="CP5" s="18" t="s">
        <v>90</v>
      </c>
      <c r="CQ5" s="18" t="s">
        <v>91</v>
      </c>
      <c r="CR5" s="18" t="s">
        <v>92</v>
      </c>
      <c r="CS5" s="18" t="s">
        <v>93</v>
      </c>
      <c r="CT5" s="18" t="s">
        <v>94</v>
      </c>
      <c r="CU5" s="18" t="s">
        <v>95</v>
      </c>
      <c r="CV5" s="18" t="s">
        <v>96</v>
      </c>
      <c r="CW5" s="18" t="s">
        <v>97</v>
      </c>
      <c r="CX5" s="18" t="s">
        <v>87</v>
      </c>
      <c r="CY5" s="18" t="s">
        <v>88</v>
      </c>
      <c r="CZ5" s="18" t="s">
        <v>89</v>
      </c>
      <c r="DA5" s="18" t="s">
        <v>90</v>
      </c>
      <c r="DB5" s="18" t="s">
        <v>91</v>
      </c>
      <c r="DC5" s="18" t="s">
        <v>92</v>
      </c>
      <c r="DD5" s="18" t="s">
        <v>93</v>
      </c>
      <c r="DE5" s="18" t="s">
        <v>94</v>
      </c>
      <c r="DF5" s="18" t="s">
        <v>95</v>
      </c>
      <c r="DG5" s="18" t="s">
        <v>96</v>
      </c>
      <c r="DH5" s="18" t="s">
        <v>97</v>
      </c>
      <c r="DI5" s="18" t="s">
        <v>87</v>
      </c>
      <c r="DJ5" s="18" t="s">
        <v>88</v>
      </c>
      <c r="DK5" s="18" t="s">
        <v>89</v>
      </c>
      <c r="DL5" s="18" t="s">
        <v>90</v>
      </c>
      <c r="DM5" s="18" t="s">
        <v>91</v>
      </c>
      <c r="DN5" s="18" t="s">
        <v>92</v>
      </c>
      <c r="DO5" s="18" t="s">
        <v>93</v>
      </c>
      <c r="DP5" s="18" t="s">
        <v>94</v>
      </c>
      <c r="DQ5" s="18" t="s">
        <v>95</v>
      </c>
      <c r="DR5" s="18" t="s">
        <v>96</v>
      </c>
      <c r="DS5" s="18" t="s">
        <v>97</v>
      </c>
      <c r="DT5" s="18" t="s">
        <v>87</v>
      </c>
      <c r="DU5" s="18" t="s">
        <v>88</v>
      </c>
      <c r="DV5" s="18" t="s">
        <v>89</v>
      </c>
      <c r="DW5" s="18" t="s">
        <v>90</v>
      </c>
      <c r="DX5" s="18" t="s">
        <v>91</v>
      </c>
      <c r="DY5" s="18" t="s">
        <v>92</v>
      </c>
      <c r="DZ5" s="18" t="s">
        <v>93</v>
      </c>
      <c r="EA5" s="18" t="s">
        <v>94</v>
      </c>
      <c r="EB5" s="18" t="s">
        <v>95</v>
      </c>
      <c r="EC5" s="18" t="s">
        <v>96</v>
      </c>
      <c r="ED5" s="18" t="s">
        <v>97</v>
      </c>
      <c r="EE5" s="18" t="s">
        <v>87</v>
      </c>
      <c r="EF5" s="18" t="s">
        <v>88</v>
      </c>
      <c r="EG5" s="18" t="s">
        <v>89</v>
      </c>
      <c r="EH5" s="18" t="s">
        <v>90</v>
      </c>
      <c r="EI5" s="18" t="s">
        <v>91</v>
      </c>
      <c r="EJ5" s="18" t="s">
        <v>92</v>
      </c>
      <c r="EK5" s="18" t="s">
        <v>93</v>
      </c>
      <c r="EL5" s="18" t="s">
        <v>94</v>
      </c>
      <c r="EM5" s="18" t="s">
        <v>95</v>
      </c>
      <c r="EN5" s="18" t="s">
        <v>96</v>
      </c>
      <c r="EO5" s="18" t="s">
        <v>97</v>
      </c>
    </row>
    <row r="6" spans="1:145" s="22" customFormat="1" x14ac:dyDescent="0.15">
      <c r="A6" s="14" t="s">
        <v>98</v>
      </c>
      <c r="B6" s="19">
        <f>B7</f>
        <v>2022</v>
      </c>
      <c r="C6" s="19">
        <f t="shared" ref="C6:X6" si="3">C7</f>
        <v>44016</v>
      </c>
      <c r="D6" s="19">
        <f t="shared" si="3"/>
        <v>47</v>
      </c>
      <c r="E6" s="19">
        <f t="shared" si="3"/>
        <v>17</v>
      </c>
      <c r="F6" s="19">
        <f t="shared" si="3"/>
        <v>1</v>
      </c>
      <c r="G6" s="19">
        <f t="shared" si="3"/>
        <v>0</v>
      </c>
      <c r="H6" s="19" t="str">
        <f t="shared" si="3"/>
        <v>宮城県　松島町</v>
      </c>
      <c r="I6" s="19" t="str">
        <f t="shared" si="3"/>
        <v>法非適用</v>
      </c>
      <c r="J6" s="19" t="str">
        <f t="shared" si="3"/>
        <v>下水道事業</v>
      </c>
      <c r="K6" s="19" t="str">
        <f t="shared" si="3"/>
        <v>公共下水道</v>
      </c>
      <c r="L6" s="19" t="str">
        <f t="shared" si="3"/>
        <v>Cc1</v>
      </c>
      <c r="M6" s="19" t="str">
        <f t="shared" si="3"/>
        <v>非設置</v>
      </c>
      <c r="N6" s="20" t="str">
        <f t="shared" si="3"/>
        <v>-</v>
      </c>
      <c r="O6" s="20" t="str">
        <f t="shared" si="3"/>
        <v>該当数値なし</v>
      </c>
      <c r="P6" s="20">
        <f t="shared" si="3"/>
        <v>72.41</v>
      </c>
      <c r="Q6" s="20">
        <f t="shared" si="3"/>
        <v>79.78</v>
      </c>
      <c r="R6" s="20">
        <f t="shared" si="3"/>
        <v>3140</v>
      </c>
      <c r="S6" s="20">
        <f t="shared" si="3"/>
        <v>13321</v>
      </c>
      <c r="T6" s="20">
        <f t="shared" si="3"/>
        <v>53.56</v>
      </c>
      <c r="U6" s="20">
        <f t="shared" si="3"/>
        <v>248.71</v>
      </c>
      <c r="V6" s="20">
        <f t="shared" si="3"/>
        <v>9604</v>
      </c>
      <c r="W6" s="20">
        <f t="shared" si="3"/>
        <v>2.95</v>
      </c>
      <c r="X6" s="20">
        <f t="shared" si="3"/>
        <v>3255.59</v>
      </c>
      <c r="Y6" s="21">
        <f>IF(Y7="",NA(),Y7)</f>
        <v>72.02</v>
      </c>
      <c r="Z6" s="21">
        <f t="shared" ref="Z6:AH6" si="4">IF(Z7="",NA(),Z7)</f>
        <v>81.08</v>
      </c>
      <c r="AA6" s="21">
        <f t="shared" si="4"/>
        <v>68.510000000000005</v>
      </c>
      <c r="AB6" s="21">
        <f t="shared" si="4"/>
        <v>69.78</v>
      </c>
      <c r="AC6" s="21">
        <f t="shared" si="4"/>
        <v>75.88</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1143.3</v>
      </c>
      <c r="BG6" s="21">
        <f t="shared" ref="BG6:BO6" si="7">IF(BG7="",NA(),BG7)</f>
        <v>1816.21</v>
      </c>
      <c r="BH6" s="21">
        <f t="shared" si="7"/>
        <v>1636.68</v>
      </c>
      <c r="BI6" s="21">
        <f t="shared" si="7"/>
        <v>1512.76</v>
      </c>
      <c r="BJ6" s="21">
        <f t="shared" si="7"/>
        <v>2184.3000000000002</v>
      </c>
      <c r="BK6" s="21">
        <f t="shared" si="7"/>
        <v>958.81</v>
      </c>
      <c r="BL6" s="21">
        <f t="shared" si="7"/>
        <v>1001.3</v>
      </c>
      <c r="BM6" s="21">
        <f t="shared" si="7"/>
        <v>789.08</v>
      </c>
      <c r="BN6" s="21">
        <f t="shared" si="7"/>
        <v>747.84</v>
      </c>
      <c r="BO6" s="21">
        <f t="shared" si="7"/>
        <v>804.98</v>
      </c>
      <c r="BP6" s="20" t="str">
        <f>IF(BP7="","",IF(BP7="-","【-】","【"&amp;SUBSTITUTE(TEXT(BP7,"#,##0.00"),"-","△")&amp;"】"))</f>
        <v>【652.82】</v>
      </c>
      <c r="BQ6" s="21">
        <f>IF(BQ7="",NA(),BQ7)</f>
        <v>61.49</v>
      </c>
      <c r="BR6" s="21">
        <f t="shared" ref="BR6:BZ6" si="8">IF(BR7="",NA(),BR7)</f>
        <v>74.48</v>
      </c>
      <c r="BS6" s="21">
        <f t="shared" si="8"/>
        <v>65.150000000000006</v>
      </c>
      <c r="BT6" s="21">
        <f t="shared" si="8"/>
        <v>63.19</v>
      </c>
      <c r="BU6" s="21">
        <f t="shared" si="8"/>
        <v>77.849999999999994</v>
      </c>
      <c r="BV6" s="21">
        <f t="shared" si="8"/>
        <v>82.88</v>
      </c>
      <c r="BW6" s="21">
        <f t="shared" si="8"/>
        <v>81.88</v>
      </c>
      <c r="BX6" s="21">
        <f t="shared" si="8"/>
        <v>88.25</v>
      </c>
      <c r="BY6" s="21">
        <f t="shared" si="8"/>
        <v>90.17</v>
      </c>
      <c r="BZ6" s="21">
        <f t="shared" si="8"/>
        <v>88.71</v>
      </c>
      <c r="CA6" s="20" t="str">
        <f>IF(CA7="","",IF(CA7="-","【-】","【"&amp;SUBSTITUTE(TEXT(CA7,"#,##0.00"),"-","△")&amp;"】"))</f>
        <v>【97.61】</v>
      </c>
      <c r="CB6" s="21">
        <f>IF(CB7="",NA(),CB7)</f>
        <v>258.5</v>
      </c>
      <c r="CC6" s="21">
        <f t="shared" ref="CC6:CK6" si="9">IF(CC7="",NA(),CC7)</f>
        <v>214.81</v>
      </c>
      <c r="CD6" s="21">
        <f t="shared" si="9"/>
        <v>253.32</v>
      </c>
      <c r="CE6" s="21">
        <f t="shared" si="9"/>
        <v>258.08</v>
      </c>
      <c r="CF6" s="21">
        <f t="shared" si="9"/>
        <v>187.61</v>
      </c>
      <c r="CG6" s="21">
        <f t="shared" si="9"/>
        <v>190.99</v>
      </c>
      <c r="CH6" s="21">
        <f t="shared" si="9"/>
        <v>187.55</v>
      </c>
      <c r="CI6" s="21">
        <f t="shared" si="9"/>
        <v>176.37</v>
      </c>
      <c r="CJ6" s="21">
        <f t="shared" si="9"/>
        <v>173.17</v>
      </c>
      <c r="CK6" s="21">
        <f t="shared" si="9"/>
        <v>174.8</v>
      </c>
      <c r="CL6" s="20" t="str">
        <f>IF(CL7="","",IF(CL7="-","【-】","【"&amp;SUBSTITUTE(TEXT(CL7,"#,##0.00"),"-","△")&amp;"】"))</f>
        <v>【138.29】</v>
      </c>
      <c r="CM6" s="21">
        <f>IF(CM7="",NA(),CM7)</f>
        <v>48.63</v>
      </c>
      <c r="CN6" s="21">
        <f t="shared" ref="CN6:CV6" si="10">IF(CN7="",NA(),CN7)</f>
        <v>52.09</v>
      </c>
      <c r="CO6" s="21">
        <f t="shared" si="10"/>
        <v>48.1</v>
      </c>
      <c r="CP6" s="21">
        <f t="shared" si="10"/>
        <v>44.88</v>
      </c>
      <c r="CQ6" s="21">
        <f t="shared" si="10"/>
        <v>47.07</v>
      </c>
      <c r="CR6" s="21">
        <f t="shared" si="10"/>
        <v>52.58</v>
      </c>
      <c r="CS6" s="21">
        <f t="shared" si="10"/>
        <v>50.94</v>
      </c>
      <c r="CT6" s="21">
        <f t="shared" si="10"/>
        <v>56.72</v>
      </c>
      <c r="CU6" s="21">
        <f t="shared" si="10"/>
        <v>56.43</v>
      </c>
      <c r="CV6" s="21">
        <f t="shared" si="10"/>
        <v>55.82</v>
      </c>
      <c r="CW6" s="20" t="str">
        <f>IF(CW7="","",IF(CW7="-","【-】","【"&amp;SUBSTITUTE(TEXT(CW7,"#,##0.00"),"-","△")&amp;"】"))</f>
        <v>【59.10】</v>
      </c>
      <c r="CX6" s="21">
        <f>IF(CX7="",NA(),CX7)</f>
        <v>92.52</v>
      </c>
      <c r="CY6" s="21">
        <f t="shared" ref="CY6:DG6" si="11">IF(CY7="",NA(),CY7)</f>
        <v>93.77</v>
      </c>
      <c r="CZ6" s="21">
        <f t="shared" si="11"/>
        <v>95.49</v>
      </c>
      <c r="DA6" s="21">
        <f t="shared" si="11"/>
        <v>95</v>
      </c>
      <c r="DB6" s="21">
        <f t="shared" si="11"/>
        <v>93.82</v>
      </c>
      <c r="DC6" s="21">
        <f t="shared" si="11"/>
        <v>83.02</v>
      </c>
      <c r="DD6" s="21">
        <f t="shared" si="11"/>
        <v>82.55</v>
      </c>
      <c r="DE6" s="21">
        <f t="shared" si="11"/>
        <v>90.72</v>
      </c>
      <c r="DF6" s="21">
        <f t="shared" si="11"/>
        <v>91.07</v>
      </c>
      <c r="DG6" s="21">
        <f t="shared" si="11"/>
        <v>90.67</v>
      </c>
      <c r="DH6" s="20" t="str">
        <f>IF(DH7="","",IF(DH7="-","【-】","【"&amp;SUBSTITUTE(TEXT(DH7,"#,##0.00"),"-","△")&amp;"】"))</f>
        <v>【95.82】</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1">
        <f>IF(EE7="",NA(),EE7)</f>
        <v>0.56999999999999995</v>
      </c>
      <c r="EF6" s="20">
        <f t="shared" ref="EF6:EN6" si="14">IF(EF7="",NA(),EF7)</f>
        <v>0</v>
      </c>
      <c r="EG6" s="21">
        <f t="shared" si="14"/>
        <v>0.34</v>
      </c>
      <c r="EH6" s="21">
        <f t="shared" si="14"/>
        <v>0.31</v>
      </c>
      <c r="EI6" s="21">
        <f t="shared" si="14"/>
        <v>0.34</v>
      </c>
      <c r="EJ6" s="21">
        <f t="shared" si="14"/>
        <v>0.13</v>
      </c>
      <c r="EK6" s="21">
        <f t="shared" si="14"/>
        <v>0.15</v>
      </c>
      <c r="EL6" s="21">
        <f t="shared" si="14"/>
        <v>0.15</v>
      </c>
      <c r="EM6" s="21">
        <f t="shared" si="14"/>
        <v>0.15</v>
      </c>
      <c r="EN6" s="21">
        <f t="shared" si="14"/>
        <v>0.12</v>
      </c>
      <c r="EO6" s="20" t="str">
        <f>IF(EO7="","",IF(EO7="-","【-】","【"&amp;SUBSTITUTE(TEXT(EO7,"#,##0.00"),"-","△")&amp;"】"))</f>
        <v>【0.23】</v>
      </c>
    </row>
    <row r="7" spans="1:145" s="22" customFormat="1" x14ac:dyDescent="0.15">
      <c r="A7" s="14"/>
      <c r="B7" s="23">
        <v>2022</v>
      </c>
      <c r="C7" s="23">
        <v>44016</v>
      </c>
      <c r="D7" s="23">
        <v>47</v>
      </c>
      <c r="E7" s="23">
        <v>17</v>
      </c>
      <c r="F7" s="23">
        <v>1</v>
      </c>
      <c r="G7" s="23">
        <v>0</v>
      </c>
      <c r="H7" s="23" t="s">
        <v>99</v>
      </c>
      <c r="I7" s="23" t="s">
        <v>100</v>
      </c>
      <c r="J7" s="23" t="s">
        <v>101</v>
      </c>
      <c r="K7" s="23" t="s">
        <v>102</v>
      </c>
      <c r="L7" s="23" t="s">
        <v>103</v>
      </c>
      <c r="M7" s="23" t="s">
        <v>104</v>
      </c>
      <c r="N7" s="24" t="s">
        <v>105</v>
      </c>
      <c r="O7" s="24" t="s">
        <v>106</v>
      </c>
      <c r="P7" s="24">
        <v>72.41</v>
      </c>
      <c r="Q7" s="24">
        <v>79.78</v>
      </c>
      <c r="R7" s="24">
        <v>3140</v>
      </c>
      <c r="S7" s="24">
        <v>13321</v>
      </c>
      <c r="T7" s="24">
        <v>53.56</v>
      </c>
      <c r="U7" s="24">
        <v>248.71</v>
      </c>
      <c r="V7" s="24">
        <v>9604</v>
      </c>
      <c r="W7" s="24">
        <v>2.95</v>
      </c>
      <c r="X7" s="24">
        <v>3255.59</v>
      </c>
      <c r="Y7" s="24">
        <v>72.02</v>
      </c>
      <c r="Z7" s="24">
        <v>81.08</v>
      </c>
      <c r="AA7" s="24">
        <v>68.510000000000005</v>
      </c>
      <c r="AB7" s="24">
        <v>69.78</v>
      </c>
      <c r="AC7" s="24">
        <v>75.88</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1143.3</v>
      </c>
      <c r="BG7" s="24">
        <v>1816.21</v>
      </c>
      <c r="BH7" s="24">
        <v>1636.68</v>
      </c>
      <c r="BI7" s="24">
        <v>1512.76</v>
      </c>
      <c r="BJ7" s="24">
        <v>2184.3000000000002</v>
      </c>
      <c r="BK7" s="24">
        <v>958.81</v>
      </c>
      <c r="BL7" s="24">
        <v>1001.3</v>
      </c>
      <c r="BM7" s="24">
        <v>789.08</v>
      </c>
      <c r="BN7" s="24">
        <v>747.84</v>
      </c>
      <c r="BO7" s="24">
        <v>804.98</v>
      </c>
      <c r="BP7" s="24">
        <v>652.82000000000005</v>
      </c>
      <c r="BQ7" s="24">
        <v>61.49</v>
      </c>
      <c r="BR7" s="24">
        <v>74.48</v>
      </c>
      <c r="BS7" s="24">
        <v>65.150000000000006</v>
      </c>
      <c r="BT7" s="24">
        <v>63.19</v>
      </c>
      <c r="BU7" s="24">
        <v>77.849999999999994</v>
      </c>
      <c r="BV7" s="24">
        <v>82.88</v>
      </c>
      <c r="BW7" s="24">
        <v>81.88</v>
      </c>
      <c r="BX7" s="24">
        <v>88.25</v>
      </c>
      <c r="BY7" s="24">
        <v>90.17</v>
      </c>
      <c r="BZ7" s="24">
        <v>88.71</v>
      </c>
      <c r="CA7" s="24">
        <v>97.61</v>
      </c>
      <c r="CB7" s="24">
        <v>258.5</v>
      </c>
      <c r="CC7" s="24">
        <v>214.81</v>
      </c>
      <c r="CD7" s="24">
        <v>253.32</v>
      </c>
      <c r="CE7" s="24">
        <v>258.08</v>
      </c>
      <c r="CF7" s="24">
        <v>187.61</v>
      </c>
      <c r="CG7" s="24">
        <v>190.99</v>
      </c>
      <c r="CH7" s="24">
        <v>187.55</v>
      </c>
      <c r="CI7" s="24">
        <v>176.37</v>
      </c>
      <c r="CJ7" s="24">
        <v>173.17</v>
      </c>
      <c r="CK7" s="24">
        <v>174.8</v>
      </c>
      <c r="CL7" s="24">
        <v>138.29</v>
      </c>
      <c r="CM7" s="24">
        <v>48.63</v>
      </c>
      <c r="CN7" s="24">
        <v>52.09</v>
      </c>
      <c r="CO7" s="24">
        <v>48.1</v>
      </c>
      <c r="CP7" s="24">
        <v>44.88</v>
      </c>
      <c r="CQ7" s="24">
        <v>47.07</v>
      </c>
      <c r="CR7" s="24">
        <v>52.58</v>
      </c>
      <c r="CS7" s="24">
        <v>50.94</v>
      </c>
      <c r="CT7" s="24">
        <v>56.72</v>
      </c>
      <c r="CU7" s="24">
        <v>56.43</v>
      </c>
      <c r="CV7" s="24">
        <v>55.82</v>
      </c>
      <c r="CW7" s="24">
        <v>59.1</v>
      </c>
      <c r="CX7" s="24">
        <v>92.52</v>
      </c>
      <c r="CY7" s="24">
        <v>93.77</v>
      </c>
      <c r="CZ7" s="24">
        <v>95.49</v>
      </c>
      <c r="DA7" s="24">
        <v>95</v>
      </c>
      <c r="DB7" s="24">
        <v>93.82</v>
      </c>
      <c r="DC7" s="24">
        <v>83.02</v>
      </c>
      <c r="DD7" s="24">
        <v>82.55</v>
      </c>
      <c r="DE7" s="24">
        <v>90.72</v>
      </c>
      <c r="DF7" s="24">
        <v>91.07</v>
      </c>
      <c r="DG7" s="24">
        <v>90.67</v>
      </c>
      <c r="DH7" s="24">
        <v>95.82</v>
      </c>
      <c r="DI7" s="24"/>
      <c r="DJ7" s="24"/>
      <c r="DK7" s="24"/>
      <c r="DL7" s="24"/>
      <c r="DM7" s="24"/>
      <c r="DN7" s="24"/>
      <c r="DO7" s="24"/>
      <c r="DP7" s="24"/>
      <c r="DQ7" s="24"/>
      <c r="DR7" s="24"/>
      <c r="DS7" s="24"/>
      <c r="DT7" s="24"/>
      <c r="DU7" s="24"/>
      <c r="DV7" s="24"/>
      <c r="DW7" s="24"/>
      <c r="DX7" s="24"/>
      <c r="DY7" s="24"/>
      <c r="DZ7" s="24"/>
      <c r="EA7" s="24"/>
      <c r="EB7" s="24"/>
      <c r="EC7" s="24"/>
      <c r="ED7" s="24"/>
      <c r="EE7" s="24">
        <v>0.56999999999999995</v>
      </c>
      <c r="EF7" s="24">
        <v>0</v>
      </c>
      <c r="EG7" s="24">
        <v>0.34</v>
      </c>
      <c r="EH7" s="24">
        <v>0.31</v>
      </c>
      <c r="EI7" s="24">
        <v>0.34</v>
      </c>
      <c r="EJ7" s="24">
        <v>0.13</v>
      </c>
      <c r="EK7" s="24">
        <v>0.15</v>
      </c>
      <c r="EL7" s="24">
        <v>0.15</v>
      </c>
      <c r="EM7" s="24">
        <v>0.15</v>
      </c>
      <c r="EN7" s="24">
        <v>0.12</v>
      </c>
      <c r="EO7" s="24">
        <v>0.23</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107</v>
      </c>
      <c r="C9" s="26" t="s">
        <v>108</v>
      </c>
      <c r="D9" s="26" t="s">
        <v>109</v>
      </c>
      <c r="E9" s="26" t="s">
        <v>110</v>
      </c>
      <c r="F9" s="26" t="s">
        <v>111</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49</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15">
      <c r="B11">
        <v>4</v>
      </c>
      <c r="C11">
        <v>3</v>
      </c>
      <c r="D11">
        <v>2</v>
      </c>
      <c r="E11">
        <v>1</v>
      </c>
      <c r="F11">
        <v>0</v>
      </c>
      <c r="G11" t="s">
        <v>112</v>
      </c>
    </row>
    <row r="12" spans="1:145" x14ac:dyDescent="0.15">
      <c r="B12">
        <v>1</v>
      </c>
      <c r="C12">
        <v>1</v>
      </c>
      <c r="D12">
        <v>2</v>
      </c>
      <c r="E12">
        <v>3</v>
      </c>
      <c r="F12">
        <v>4</v>
      </c>
      <c r="G12" t="s">
        <v>113</v>
      </c>
    </row>
    <row r="13" spans="1:145" x14ac:dyDescent="0.15">
      <c r="B13" t="s">
        <v>114</v>
      </c>
      <c r="C13" t="s">
        <v>115</v>
      </c>
      <c r="D13" t="s">
        <v>116</v>
      </c>
      <c r="E13" t="s">
        <v>116</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宮城県</cp:lastModifiedBy>
  <cp:lastPrinted>2024-02-21T00:45:00Z</cp:lastPrinted>
  <dcterms:created xsi:type="dcterms:W3CDTF">2023-12-12T02:46:16Z</dcterms:created>
  <dcterms:modified xsi:type="dcterms:W3CDTF">2024-02-21T00:45:02Z</dcterms:modified>
  <cp:category/>
</cp:coreProperties>
</file>