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/>
  <mc:AlternateContent xmlns:mc="http://schemas.openxmlformats.org/markup-compatibility/2006">
    <mc:Choice Requires="x15">
      <x15ac:absPath xmlns:x15ac="http://schemas.microsoft.com/office/spreadsheetml/2010/11/ac" url="\\10.0.3.78\共有フォルダ\水道\H30\経営比較分析\"/>
    </mc:Choice>
  </mc:AlternateContent>
  <xr:revisionPtr revIDLastSave="0" documentId="10_ncr:8100000_{2ECEBF84-8D79-4EA8-937C-BA81185D4D9B}" xr6:coauthVersionLast="34" xr6:coauthVersionMax="34" xr10:uidLastSave="{00000000-0000-0000-0000-000000000000}"/>
  <workbookProtection workbookAlgorithmName="SHA-512" workbookHashValue="9sVRCcAcPiSe+haZn2fYLBJJ4+VlDZ7pY/PM/g7BHcdDtcJFs6diJiLDHntOg0CMo57UGTQJz0AeEG255vLvTw==" workbookSaltValue="90aJvoy6pv1At3V6fW4rRw==" workbookSpinCount="100000" lockStructure="1"/>
  <bookViews>
    <workbookView xWindow="0" yWindow="0" windowWidth="20490" windowHeight="6705" xr2:uid="{00000000-000D-0000-FFFF-FFFF00000000}"/>
  </bookViews>
  <sheets>
    <sheet name="法適用_水道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N6" i="5" l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G85" i="4" s="1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P10" i="4" s="1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5" i="4"/>
  <c r="N85" i="4"/>
  <c r="M85" i="4"/>
  <c r="L85" i="4"/>
  <c r="K85" i="4"/>
  <c r="J85" i="4"/>
  <c r="I85" i="4"/>
  <c r="H85" i="4"/>
  <c r="F85" i="4"/>
  <c r="E85" i="4"/>
  <c r="BB10" i="4"/>
  <c r="AT10" i="4"/>
  <c r="AL10" i="4"/>
  <c r="W10" i="4"/>
  <c r="I10" i="4"/>
  <c r="B10" i="4"/>
  <c r="BB8" i="4"/>
  <c r="AT8" i="4"/>
  <c r="AL8" i="4"/>
  <c r="AD8" i="4"/>
  <c r="W8" i="4"/>
  <c r="P8" i="4"/>
  <c r="I8" i="4"/>
  <c r="B8" i="4"/>
  <c r="B6" i="4"/>
  <c r="C10" i="5" l="1"/>
  <c r="D10" i="5"/>
  <c r="E10" i="5"/>
  <c r="B10" i="5"/>
</calcChain>
</file>

<file path=xl/sharedStrings.xml><?xml version="1.0" encoding="utf-8"?>
<sst xmlns="http://schemas.openxmlformats.org/spreadsheetml/2006/main" count="232" uniqueCount="120">
  <si>
    <t>経営比較分析表（平成29年度決算）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</si>
  <si>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</si>
  <si>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</si>
  <si>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</si>
  <si>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</si>
  <si>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</si>
  <si>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</si>
  <si>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</si>
  <si>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</si>
  <si>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</si>
  <si>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</si>
  <si>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</si>
  <si>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</si>
  <si>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</si>
  <si>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</si>
  <si>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</si>
  <si>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</si>
  <si>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</si>
  <si>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</si>
  <si>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</si>
  <si>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</si>
  <si>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</si>
  <si>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平成29年度全国平均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</si>
  <si>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</si>
  <si>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</si>
  <si>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</si>
  <si>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「経常損益」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</si>
  <si>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</si>
  <si>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</si>
  <si>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</si>
  <si>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</si>
  <si>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</si>
  <si>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</si>
  <si>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</si>
  <si>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「供給した配水量の効率性」</t>
    <rPh sb="1" eb="3">
      <t>キョウキュウ</t>
    </rPh>
    <rPh sb="5" eb="7">
      <t>ハイスイ</t>
    </rPh>
    <rPh sb="7" eb="8">
      <t>リョウ</t>
    </rPh>
    <rPh sb="9" eb="11">
      <t>コウリツ</t>
    </rPh>
    <rPh sb="11" eb="12">
      <t>セイ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</si>
  <si>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</si>
  <si>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</si>
  <si>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</si>
  <si>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「管路の経年化の状況」</t>
    <rPh sb="1" eb="3">
      <t>カンロ</t>
    </rPh>
    <rPh sb="4" eb="7">
      <t>ケイネンカ</t>
    </rPh>
    <rPh sb="8" eb="10">
      <t>ジョウキョウ</t>
    </rPh>
    <phoneticPr fontId="4"/>
  </si>
  <si>
    <t>「管路の更新投資の実施状況」</t>
    <rPh sb="1" eb="3">
      <t>カンロ</t>
    </rPh>
    <rPh sb="4" eb="6">
      <t>コウシン</t>
    </rPh>
    <rPh sb="6" eb="8">
      <t>トウシ</t>
    </rPh>
    <rPh sb="9" eb="11">
      <t>ジッシ</t>
    </rPh>
    <rPh sb="11" eb="13">
      <t>ジョウキョウ</t>
    </rPh>
    <phoneticPr fontId="4"/>
  </si>
  <si>
    <t>※　平成25年度における各指標の類似団体平均値は、当時の事業数を基に算出していますが、管路経年化率及び管路更新率については、平成26年度の事業数を基に類似団体平均値を算出しています。</t>
    <phoneticPr fontId="3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</si>
  <si>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</si>
  <si>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</si>
  <si>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</si>
  <si>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</si>
  <si>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</si>
  <si>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</si>
  <si>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</si>
  <si>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</si>
  <si>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</si>
  <si>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</si>
  <si>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</si>
  <si>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</si>
  <si>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水道事業(法適用)</t>
    <rPh sb="0" eb="2">
      <t>スイドウ</t>
    </rPh>
    <rPh sb="2" eb="4">
      <t>ジギョウ</t>
    </rPh>
    <rPh sb="5" eb="6">
      <t>ホウ</t>
    </rPh>
    <rPh sb="6" eb="8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</si>
  <si>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</si>
  <si>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</si>
  <si>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</si>
  <si>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</si>
  <si>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</si>
  <si>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</si>
  <si>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</si>
  <si>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</si>
  <si>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</si>
  <si>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</si>
  <si>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</si>
  <si>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</si>
  <si>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</si>
  <si>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</si>
  <si>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</si>
  <si>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</si>
  <si>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</si>
  <si>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</si>
  <si>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</si>
  <si>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</si>
  <si>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</si>
  <si>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</si>
  <si>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</si>
  <si>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</si>
  <si>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</si>
  <si>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</si>
  <si>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</si>
  <si>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</si>
  <si>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</si>
  <si>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</si>
  <si>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</si>
  <si>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</si>
  <si>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</si>
  <si>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</si>
  <si>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</si>
  <si>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</si>
  <si>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  <rPh sb="0" eb="2">
      <t>キュウスイ</t>
    </rPh>
    <rPh sb="2" eb="4">
      <t>ジンコウ</t>
    </rPh>
    <phoneticPr fontId="4"/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</si>
  <si>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</si>
  <si>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</si>
  <si>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</si>
  <si>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</si>
  <si>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</si>
  <si>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</si>
  <si>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</si>
  <si>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</si>
  <si>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</si>
  <si>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</si>
  <si>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</si>
  <si>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</si>
  <si>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</si>
  <si>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</si>
  <si>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宮城県　松島町</t>
  </si>
  <si>
    <t>法適用</t>
  </si>
  <si>
    <t>水道事業</t>
  </si>
  <si>
    <t>末端給水事業</t>
  </si>
  <si>
    <t>A7</t>
  </si>
  <si>
    <t>非設置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</si>
  <si>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</si>
  <si>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</si>
  <si>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</si>
  <si>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</si>
  <si>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</si>
  <si>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</si>
  <si>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本町の経営の健全性に関しては問題はないが、管路の更新を行う財源を確保するため、更なる費用の削減が必要である。また、施設利用率が低水準であることから、施設の適正規模を判断し、今後の計画に反映させていかなければならない。
これらの状況に鑑み、長期的な視野を持ち経営の効率化と施設の更新を計画的に進め、安全安心な水の供給に努めていく。</t>
    <rPh sb="0" eb="2">
      <t>ホンマチ</t>
    </rPh>
    <rPh sb="3" eb="5">
      <t>ケイエイ</t>
    </rPh>
    <rPh sb="6" eb="9">
      <t>ケンゼンセイ</t>
    </rPh>
    <rPh sb="10" eb="11">
      <t>カン</t>
    </rPh>
    <rPh sb="14" eb="16">
      <t>モンダイ</t>
    </rPh>
    <rPh sb="21" eb="23">
      <t>カンロ</t>
    </rPh>
    <rPh sb="24" eb="26">
      <t>コウシン</t>
    </rPh>
    <rPh sb="27" eb="28">
      <t>オコナ</t>
    </rPh>
    <rPh sb="29" eb="31">
      <t>ザイゲン</t>
    </rPh>
    <rPh sb="32" eb="34">
      <t>カクホ</t>
    </rPh>
    <rPh sb="39" eb="40">
      <t>サラ</t>
    </rPh>
    <rPh sb="42" eb="44">
      <t>ヒヨウ</t>
    </rPh>
    <rPh sb="45" eb="47">
      <t>サクゲン</t>
    </rPh>
    <rPh sb="48" eb="50">
      <t>ヒツヨウ</t>
    </rPh>
    <rPh sb="57" eb="59">
      <t>シセツ</t>
    </rPh>
    <rPh sb="59" eb="62">
      <t>リヨウリツ</t>
    </rPh>
    <rPh sb="63" eb="66">
      <t>テイスイジュン</t>
    </rPh>
    <rPh sb="74" eb="76">
      <t>シセツ</t>
    </rPh>
    <rPh sb="77" eb="79">
      <t>テキセイ</t>
    </rPh>
    <rPh sb="79" eb="81">
      <t>キボ</t>
    </rPh>
    <rPh sb="82" eb="84">
      <t>ハンダン</t>
    </rPh>
    <rPh sb="86" eb="88">
      <t>コンゴ</t>
    </rPh>
    <rPh sb="89" eb="91">
      <t>ケイカク</t>
    </rPh>
    <rPh sb="92" eb="94">
      <t>ハンエイ</t>
    </rPh>
    <rPh sb="113" eb="115">
      <t>ジョウキョウ</t>
    </rPh>
    <rPh sb="116" eb="117">
      <t>カンガ</t>
    </rPh>
    <rPh sb="119" eb="122">
      <t>チョウキテキ</t>
    </rPh>
    <rPh sb="123" eb="125">
      <t>シヤ</t>
    </rPh>
    <rPh sb="126" eb="127">
      <t>モ</t>
    </rPh>
    <rPh sb="128" eb="130">
      <t>ケイエイ</t>
    </rPh>
    <rPh sb="131" eb="134">
      <t>コウリツカ</t>
    </rPh>
    <rPh sb="135" eb="137">
      <t>シセツ</t>
    </rPh>
    <rPh sb="138" eb="140">
      <t>コウシン</t>
    </rPh>
    <rPh sb="141" eb="144">
      <t>ケイカクテキ</t>
    </rPh>
    <rPh sb="145" eb="146">
      <t>スス</t>
    </rPh>
    <rPh sb="148" eb="150">
      <t>アンゼン</t>
    </rPh>
    <rPh sb="150" eb="152">
      <t>アンシン</t>
    </rPh>
    <rPh sb="153" eb="154">
      <t>ミズ</t>
    </rPh>
    <rPh sb="155" eb="157">
      <t>キョウキュウ</t>
    </rPh>
    <rPh sb="158" eb="159">
      <t>ツト</t>
    </rPh>
    <phoneticPr fontId="4"/>
  </si>
  <si>
    <t>①経常収支比率、③流動比率は100％を超えており、②累積欠損金比率は発生していないため、健全性に問題はないと考えられる。
④企業債残高対給水収益比率は前年比2倍超となった。今後も浄水場や配水池の新設により増加していく。
⑤料金回収率は100％を超え類似団体と比べても高い数値だが、⑥給水原価は全国平均の約2倍近くであるため、費用の見直しや投資の効率化が必要である。
⑦施設利用率は給水人口の減少や震災の影響により、平均値を大幅に下回っており、施設規模が過大となっている。今後は更なる給水人口の減少が予想されることから、ダウンサイジングした浄水場を建設中である。
⑧有収率は漏水等が原因で平成25年度より毎年低下している。漏水調査による漏水箇所の早期発見や老朽管の更新を行っていく。</t>
    <rPh sb="1" eb="3">
      <t>ケイジョウ</t>
    </rPh>
    <rPh sb="3" eb="5">
      <t>シュウシ</t>
    </rPh>
    <rPh sb="5" eb="7">
      <t>ヒリツ</t>
    </rPh>
    <rPh sb="9" eb="11">
      <t>リュウドウ</t>
    </rPh>
    <rPh sb="11" eb="13">
      <t>ヒリツ</t>
    </rPh>
    <rPh sb="19" eb="20">
      <t>コ</t>
    </rPh>
    <rPh sb="26" eb="28">
      <t>ルイセキ</t>
    </rPh>
    <rPh sb="28" eb="30">
      <t>ケッソン</t>
    </rPh>
    <rPh sb="30" eb="31">
      <t>キン</t>
    </rPh>
    <rPh sb="31" eb="33">
      <t>ヒリツ</t>
    </rPh>
    <rPh sb="34" eb="36">
      <t>ハッセイ</t>
    </rPh>
    <rPh sb="44" eb="47">
      <t>ケンゼンセイ</t>
    </rPh>
    <rPh sb="48" eb="50">
      <t>モンダイ</t>
    </rPh>
    <rPh sb="54" eb="55">
      <t>カンガ</t>
    </rPh>
    <rPh sb="62" eb="65">
      <t>キギョウサイ</t>
    </rPh>
    <rPh sb="65" eb="67">
      <t>ザンダカ</t>
    </rPh>
    <rPh sb="67" eb="68">
      <t>タイ</t>
    </rPh>
    <rPh sb="68" eb="70">
      <t>キュウスイ</t>
    </rPh>
    <rPh sb="70" eb="72">
      <t>シュウエキ</t>
    </rPh>
    <rPh sb="72" eb="74">
      <t>ヒリツ</t>
    </rPh>
    <rPh sb="75" eb="78">
      <t>ゼンネンヒ</t>
    </rPh>
    <rPh sb="79" eb="80">
      <t>バイ</t>
    </rPh>
    <rPh sb="80" eb="81">
      <t>チョウ</t>
    </rPh>
    <rPh sb="86" eb="88">
      <t>コンゴ</t>
    </rPh>
    <rPh sb="89" eb="92">
      <t>ジョウスイジョウ</t>
    </rPh>
    <rPh sb="93" eb="96">
      <t>ハイスイチ</t>
    </rPh>
    <rPh sb="97" eb="99">
      <t>シンセツ</t>
    </rPh>
    <rPh sb="102" eb="104">
      <t>ゾウカ</t>
    </rPh>
    <rPh sb="111" eb="113">
      <t>リョウキン</t>
    </rPh>
    <rPh sb="113" eb="116">
      <t>カイシュウリツ</t>
    </rPh>
    <rPh sb="122" eb="123">
      <t>コ</t>
    </rPh>
    <rPh sb="124" eb="126">
      <t>ルイジ</t>
    </rPh>
    <rPh sb="126" eb="128">
      <t>ダンタイ</t>
    </rPh>
    <rPh sb="129" eb="130">
      <t>クラ</t>
    </rPh>
    <rPh sb="133" eb="134">
      <t>タカ</t>
    </rPh>
    <rPh sb="135" eb="137">
      <t>スウチ</t>
    </rPh>
    <rPh sb="141" eb="143">
      <t>キュウスイ</t>
    </rPh>
    <rPh sb="143" eb="145">
      <t>ゲンカ</t>
    </rPh>
    <rPh sb="146" eb="148">
      <t>ゼンコク</t>
    </rPh>
    <rPh sb="148" eb="150">
      <t>ヘイキン</t>
    </rPh>
    <rPh sb="151" eb="152">
      <t>ヤク</t>
    </rPh>
    <rPh sb="153" eb="154">
      <t>バイ</t>
    </rPh>
    <rPh sb="154" eb="155">
      <t>チカ</t>
    </rPh>
    <rPh sb="162" eb="164">
      <t>ヒヨウ</t>
    </rPh>
    <rPh sb="165" eb="167">
      <t>ミナオ</t>
    </rPh>
    <rPh sb="169" eb="171">
      <t>トウシ</t>
    </rPh>
    <rPh sb="172" eb="174">
      <t>コウリツ</t>
    </rPh>
    <rPh sb="174" eb="175">
      <t>カ</t>
    </rPh>
    <rPh sb="176" eb="178">
      <t>ヒツヨウ</t>
    </rPh>
    <rPh sb="184" eb="186">
      <t>シセツ</t>
    </rPh>
    <rPh sb="186" eb="189">
      <t>リヨウリツ</t>
    </rPh>
    <rPh sb="190" eb="192">
      <t>キュウスイ</t>
    </rPh>
    <rPh sb="192" eb="194">
      <t>ジンコウ</t>
    </rPh>
    <rPh sb="195" eb="197">
      <t>ゲンショウ</t>
    </rPh>
    <rPh sb="198" eb="200">
      <t>シンサイ</t>
    </rPh>
    <rPh sb="201" eb="203">
      <t>エイキョウ</t>
    </rPh>
    <rPh sb="207" eb="209">
      <t>ヘイキン</t>
    </rPh>
    <rPh sb="209" eb="210">
      <t>チ</t>
    </rPh>
    <rPh sb="211" eb="213">
      <t>オオハバ</t>
    </rPh>
    <rPh sb="214" eb="216">
      <t>シタマワ</t>
    </rPh>
    <rPh sb="221" eb="223">
      <t>シセツ</t>
    </rPh>
    <rPh sb="223" eb="225">
      <t>キボ</t>
    </rPh>
    <rPh sb="226" eb="228">
      <t>カダイ</t>
    </rPh>
    <rPh sb="235" eb="237">
      <t>コンゴ</t>
    </rPh>
    <rPh sb="238" eb="239">
      <t>サラ</t>
    </rPh>
    <rPh sb="241" eb="243">
      <t>キュウスイ</t>
    </rPh>
    <rPh sb="243" eb="245">
      <t>ジンコウ</t>
    </rPh>
    <rPh sb="246" eb="248">
      <t>ゲンショウ</t>
    </rPh>
    <rPh sb="249" eb="251">
      <t>ヨソウ</t>
    </rPh>
    <rPh sb="269" eb="272">
      <t>ジョウスイジョウ</t>
    </rPh>
    <rPh sb="273" eb="276">
      <t>ケンセツチュウ</t>
    </rPh>
    <rPh sb="282" eb="284">
      <t>ユウシュウ</t>
    </rPh>
    <rPh sb="284" eb="285">
      <t>リツ</t>
    </rPh>
    <rPh sb="286" eb="288">
      <t>ロウスイ</t>
    </rPh>
    <rPh sb="288" eb="289">
      <t>トウ</t>
    </rPh>
    <rPh sb="290" eb="292">
      <t>ゲンイン</t>
    </rPh>
    <rPh sb="293" eb="295">
      <t>ヘイセイ</t>
    </rPh>
    <rPh sb="297" eb="299">
      <t>ネンド</t>
    </rPh>
    <rPh sb="301" eb="303">
      <t>マイトシ</t>
    </rPh>
    <rPh sb="303" eb="305">
      <t>テイカ</t>
    </rPh>
    <rPh sb="310" eb="312">
      <t>ロウスイ</t>
    </rPh>
    <rPh sb="312" eb="314">
      <t>チョウサ</t>
    </rPh>
    <rPh sb="317" eb="319">
      <t>ロウスイ</t>
    </rPh>
    <rPh sb="319" eb="321">
      <t>カショ</t>
    </rPh>
    <rPh sb="322" eb="324">
      <t>ソウキ</t>
    </rPh>
    <rPh sb="324" eb="326">
      <t>ハッケン</t>
    </rPh>
    <phoneticPr fontId="4"/>
  </si>
  <si>
    <t xml:space="preserve">①有形固定資産減価償却率は毎年増加しており、類似団体の平均値と比較しても高い数値となっているため、老朽化が進んでいると考えられる。しかし、建設中の浄水場が完成し、現在稼働中の浄水場を除却すると、減価償却率は改善すると予想される。また、②管路経年化率は前年比1.7倍となり、今後も数値は高くなると予想される。③管路更新率が全国平均より高い数値となったが、災害復旧工事の目処がつき次第、施設更新へ着手していく。
</t>
    <rPh sb="1" eb="3">
      <t>ユウケイ</t>
    </rPh>
    <rPh sb="3" eb="7">
      <t>コテイシサン</t>
    </rPh>
    <rPh sb="7" eb="9">
      <t>ゲンカ</t>
    </rPh>
    <rPh sb="9" eb="12">
      <t>ショウキャクリツ</t>
    </rPh>
    <rPh sb="13" eb="15">
      <t>マイトシ</t>
    </rPh>
    <rPh sb="15" eb="17">
      <t>ゾウカ</t>
    </rPh>
    <rPh sb="22" eb="24">
      <t>ルイジ</t>
    </rPh>
    <rPh sb="24" eb="26">
      <t>ダンタイ</t>
    </rPh>
    <rPh sb="27" eb="30">
      <t>ヘイキンチ</t>
    </rPh>
    <rPh sb="31" eb="33">
      <t>ヒカク</t>
    </rPh>
    <rPh sb="36" eb="37">
      <t>タカ</t>
    </rPh>
    <rPh sb="38" eb="40">
      <t>スウチ</t>
    </rPh>
    <rPh sb="49" eb="52">
      <t>ロウキュウカ</t>
    </rPh>
    <rPh sb="53" eb="54">
      <t>スス</t>
    </rPh>
    <rPh sb="59" eb="60">
      <t>カンガ</t>
    </rPh>
    <rPh sb="69" eb="72">
      <t>ケンセツチュウ</t>
    </rPh>
    <rPh sb="73" eb="76">
      <t>ジョウスイジョウ</t>
    </rPh>
    <rPh sb="77" eb="79">
      <t>カンセイ</t>
    </rPh>
    <rPh sb="81" eb="83">
      <t>ゲンザイ</t>
    </rPh>
    <rPh sb="83" eb="86">
      <t>カドウチュウ</t>
    </rPh>
    <rPh sb="87" eb="90">
      <t>ジョウスイジョウ</t>
    </rPh>
    <rPh sb="91" eb="93">
      <t>ジョキャク</t>
    </rPh>
    <rPh sb="97" eb="99">
      <t>ゲンカ</t>
    </rPh>
    <rPh sb="99" eb="102">
      <t>ショウキャクリツ</t>
    </rPh>
    <rPh sb="103" eb="105">
      <t>カイゼン</t>
    </rPh>
    <rPh sb="108" eb="110">
      <t>ヨソウ</t>
    </rPh>
    <rPh sb="118" eb="120">
      <t>カンロ</t>
    </rPh>
    <rPh sb="120" eb="122">
      <t>ケイネン</t>
    </rPh>
    <rPh sb="122" eb="123">
      <t>カ</t>
    </rPh>
    <rPh sb="123" eb="124">
      <t>リツ</t>
    </rPh>
    <rPh sb="125" eb="128">
      <t>ゼンネンヒ</t>
    </rPh>
    <rPh sb="131" eb="132">
      <t>バイ</t>
    </rPh>
    <rPh sb="136" eb="138">
      <t>コンゴ</t>
    </rPh>
    <rPh sb="139" eb="141">
      <t>スウチ</t>
    </rPh>
    <rPh sb="142" eb="143">
      <t>タカ</t>
    </rPh>
    <rPh sb="147" eb="149">
      <t>ヨソウ</t>
    </rPh>
    <rPh sb="154" eb="156">
      <t>カンロ</t>
    </rPh>
    <rPh sb="156" eb="158">
      <t>コウシン</t>
    </rPh>
    <rPh sb="158" eb="159">
      <t>リツ</t>
    </rPh>
    <rPh sb="160" eb="162">
      <t>ゼンコク</t>
    </rPh>
    <rPh sb="162" eb="164">
      <t>ヘイキン</t>
    </rPh>
    <rPh sb="166" eb="167">
      <t>タカ</t>
    </rPh>
    <rPh sb="168" eb="170">
      <t>スウチ</t>
    </rPh>
    <rPh sb="176" eb="178">
      <t>サイガイ</t>
    </rPh>
    <rPh sb="178" eb="180">
      <t>フッキュウ</t>
    </rPh>
    <rPh sb="180" eb="182">
      <t>コウジ</t>
    </rPh>
    <rPh sb="183" eb="185">
      <t>メド</t>
    </rPh>
    <rPh sb="188" eb="190">
      <t>シダイ</t>
    </rPh>
    <rPh sb="191" eb="193">
      <t>シセツ</t>
    </rPh>
    <rPh sb="193" eb="195">
      <t>コウシン</t>
    </rPh>
    <rPh sb="196" eb="198">
      <t>チャクシュ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</si>
</sst>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#,##0.00;&quot;△ &quot;#,##0.00"/>
    <numFmt numFmtId="180" formatCode="ge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178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179" fontId="0" fillId="0" borderId="0" xfId="1" applyNumberFormat="1" applyFont="1" applyBorder="1" applyAlignment="1">
      <alignment vertical="center" shrinkToFit="1"/>
    </xf>
    <xf numFmtId="0" fontId="0" fillId="5" borderId="5" xfId="0" applyFill="1" applyBorder="1">
      <alignment vertical="center"/>
    </xf>
    <xf numFmtId="180" fontId="0" fillId="0" borderId="5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49" fontId="3" fillId="0" borderId="0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177" fontId="5" fillId="0" borderId="2" xfId="0" applyNumberFormat="1" applyFont="1" applyBorder="1" applyAlignment="1" applyProtection="1">
      <alignment horizontal="center" vertical="center" shrinkToFit="1"/>
      <protection hidden="1"/>
    </xf>
    <xf numFmtId="177" fontId="5" fillId="0" borderId="3" xfId="0" applyNumberFormat="1" applyFont="1" applyBorder="1" applyAlignment="1" applyProtection="1">
      <alignment horizontal="center" vertical="center" shrinkToFit="1"/>
      <protection hidden="1"/>
    </xf>
    <xf numFmtId="177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0" fontId="5" fillId="0" borderId="3" xfId="0" applyNumberFormat="1" applyFont="1" applyBorder="1" applyAlignment="1" applyProtection="1">
      <alignment horizontal="center" vertical="center" shrinkToFit="1"/>
      <protection hidden="1"/>
    </xf>
    <xf numFmtId="0" fontId="5" fillId="0" borderId="4" xfId="0" applyNumberFormat="1" applyFont="1" applyBorder="1" applyAlignment="1" applyProtection="1">
      <alignment horizontal="center" vertical="center" shrinkToFit="1"/>
      <protection hidden="1"/>
    </xf>
    <xf numFmtId="0" fontId="5" fillId="0" borderId="5" xfId="0" applyNumberFormat="1" applyFont="1" applyBorder="1" applyAlignment="1" applyProtection="1">
      <alignment horizontal="center" vertical="center" shrinkToFit="1"/>
      <protection hidden="1"/>
    </xf>
    <xf numFmtId="176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4" xfId="0" applyNumberFormat="1" applyFont="1" applyBorder="1" applyAlignment="1" applyProtection="1">
      <alignment horizontal="center" vertical="center" shrinkToFit="1"/>
      <protection hidden="1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7"/>
          <c:y val="0.1580694566902852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データ!$ED$6:$EH$6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#,##0.00;&quot;△&quot;#,##0.00;&quot;-&quot;">
                  <c:v>0.03</c:v>
                </c:pt>
                <c:pt idx="4" formatCode="#,##0.00;&quot;△&quot;#,##0.00;&quot;-&quot;">
                  <c:v>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14-41F2-8FF3-4AF69C138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66112"/>
        <c:axId val="202268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0.67</c:v>
                </c:pt>
                <c:pt idx="1">
                  <c:v>0.68</c:v>
                </c:pt>
                <c:pt idx="2">
                  <c:v>1.65</c:v>
                </c:pt>
                <c:pt idx="3">
                  <c:v>0.47</c:v>
                </c:pt>
                <c:pt idx="4">
                  <c:v>0.39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14-41F2-8FF3-4AF69C138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66112"/>
        <c:axId val="202268032"/>
      </c:lineChart>
      <c:dateAx>
        <c:axId val="2022661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2268032"/>
        <c:crosses val="autoZero"/>
        <c:auto val="1"/>
        <c:lblOffset val="100"/>
        <c:baseTimeUnit val="years"/>
      </c:dateAx>
      <c:valAx>
        <c:axId val="202268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66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34.81</c:v>
                </c:pt>
                <c:pt idx="1">
                  <c:v>33.94</c:v>
                </c:pt>
                <c:pt idx="2">
                  <c:v>33.67</c:v>
                </c:pt>
                <c:pt idx="3">
                  <c:v>34.14</c:v>
                </c:pt>
                <c:pt idx="4">
                  <c:v>34.17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76-4B69-826A-611902898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403456"/>
        <c:axId val="206409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55.64</c:v>
                </c:pt>
                <c:pt idx="1">
                  <c:v>53.61</c:v>
                </c:pt>
                <c:pt idx="2">
                  <c:v>53.52</c:v>
                </c:pt>
                <c:pt idx="3">
                  <c:v>54.24</c:v>
                </c:pt>
                <c:pt idx="4">
                  <c:v>55.88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76-4B69-826A-611902898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403456"/>
        <c:axId val="206409728"/>
      </c:lineChart>
      <c:dateAx>
        <c:axId val="2064034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6409728"/>
        <c:crosses val="autoZero"/>
        <c:auto val="1"/>
        <c:lblOffset val="100"/>
        <c:baseTimeUnit val="years"/>
      </c:dateAx>
      <c:valAx>
        <c:axId val="206409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403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89</c:v>
                </c:pt>
                <c:pt idx="1">
                  <c:v>88.64</c:v>
                </c:pt>
                <c:pt idx="2">
                  <c:v>87.42</c:v>
                </c:pt>
                <c:pt idx="3">
                  <c:v>86.06</c:v>
                </c:pt>
                <c:pt idx="4">
                  <c:v>85.54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C0-4098-A929-4C354EF84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513664"/>
        <c:axId val="2065155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83.09</c:v>
                </c:pt>
                <c:pt idx="1">
                  <c:v>81.31</c:v>
                </c:pt>
                <c:pt idx="2">
                  <c:v>81.459999999999994</c:v>
                </c:pt>
                <c:pt idx="3">
                  <c:v>81.680000000000007</c:v>
                </c:pt>
                <c:pt idx="4">
                  <c:v>80.989999999999995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C0-4098-A929-4C354EF84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513664"/>
        <c:axId val="206515584"/>
      </c:lineChart>
      <c:dateAx>
        <c:axId val="2065136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6515584"/>
        <c:crosses val="autoZero"/>
        <c:auto val="1"/>
        <c:lblOffset val="100"/>
        <c:baseTimeUnit val="years"/>
      </c:dateAx>
      <c:valAx>
        <c:axId val="2065155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5136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7"/>
          <c:y val="0.15806945669028497"/>
          <c:w val="0.8602616255212191"/>
          <c:h val="0.54627248298936959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104.88</c:v>
                </c:pt>
                <c:pt idx="1">
                  <c:v>98.64</c:v>
                </c:pt>
                <c:pt idx="2">
                  <c:v>103.28</c:v>
                </c:pt>
                <c:pt idx="3">
                  <c:v>105.23</c:v>
                </c:pt>
                <c:pt idx="4">
                  <c:v>105.3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22-4018-9226-99E63D6D5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302592"/>
        <c:axId val="2023045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106.55</c:v>
                </c:pt>
                <c:pt idx="1">
                  <c:v>109.49</c:v>
                </c:pt>
                <c:pt idx="2">
                  <c:v>111.06</c:v>
                </c:pt>
                <c:pt idx="3">
                  <c:v>111.34</c:v>
                </c:pt>
                <c:pt idx="4">
                  <c:v>110.02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22-4018-9226-99E63D6D5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302592"/>
        <c:axId val="202304512"/>
      </c:lineChart>
      <c:dateAx>
        <c:axId val="2023025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2304512"/>
        <c:crosses val="autoZero"/>
        <c:auto val="1"/>
        <c:lblOffset val="100"/>
        <c:baseTimeUnit val="years"/>
      </c:dateAx>
      <c:valAx>
        <c:axId val="2023045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3025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データ!$DH$6:$DL$6</c:f>
              <c:numCache>
                <c:formatCode>#,##0.00;"△"#,##0.00;"-"</c:formatCode>
                <c:ptCount val="5"/>
                <c:pt idx="0">
                  <c:v>51.54</c:v>
                </c:pt>
                <c:pt idx="1">
                  <c:v>55.38</c:v>
                </c:pt>
                <c:pt idx="2">
                  <c:v>56.96</c:v>
                </c:pt>
                <c:pt idx="3">
                  <c:v>58.39</c:v>
                </c:pt>
                <c:pt idx="4">
                  <c:v>59.76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AD-4655-9EFE-B0521D26F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26048"/>
        <c:axId val="2050279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#,##0.00;"△"#,##0.00;"-"</c:formatCode>
                <c:ptCount val="5"/>
                <c:pt idx="0">
                  <c:v>39.06</c:v>
                </c:pt>
                <c:pt idx="1">
                  <c:v>46.67</c:v>
                </c:pt>
                <c:pt idx="2">
                  <c:v>47.7</c:v>
                </c:pt>
                <c:pt idx="3">
                  <c:v>48.14</c:v>
                </c:pt>
                <c:pt idx="4">
                  <c:v>46.61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AD-4655-9EFE-B0521D26F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26048"/>
        <c:axId val="205027968"/>
      </c:lineChart>
      <c:dateAx>
        <c:axId val="2050260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5027968"/>
        <c:crosses val="autoZero"/>
        <c:auto val="1"/>
        <c:lblOffset val="100"/>
        <c:baseTimeUnit val="years"/>
      </c:dateAx>
      <c:valAx>
        <c:axId val="2050279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260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4"/>
          <c:y val="0.1580694566902851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データ!$DS$6:$DW$6</c:f>
              <c:numCache>
                <c:formatCode>#,##0.00;"△"#,##0.00;"-"</c:formatCode>
                <c:ptCount val="5"/>
                <c:pt idx="0">
                  <c:v>0.77</c:v>
                </c:pt>
                <c:pt idx="1">
                  <c:v>0.92</c:v>
                </c:pt>
                <c:pt idx="2">
                  <c:v>0.15</c:v>
                </c:pt>
                <c:pt idx="3">
                  <c:v>2.54</c:v>
                </c:pt>
                <c:pt idx="4">
                  <c:v>4.32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6C-48CD-82C2-547E7D4CE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54720"/>
        <c:axId val="2050566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#,##0.00;"△"#,##0.00;"-"</c:formatCode>
                <c:ptCount val="5"/>
                <c:pt idx="0">
                  <c:v>8.8699999999999992</c:v>
                </c:pt>
                <c:pt idx="1">
                  <c:v>10.029999999999999</c:v>
                </c:pt>
                <c:pt idx="2">
                  <c:v>7.26</c:v>
                </c:pt>
                <c:pt idx="3">
                  <c:v>11.13</c:v>
                </c:pt>
                <c:pt idx="4">
                  <c:v>10.84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6C-48CD-82C2-547E7D4CE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54720"/>
        <c:axId val="205056640"/>
      </c:lineChart>
      <c:dateAx>
        <c:axId val="2050547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5056640"/>
        <c:crosses val="autoZero"/>
        <c:auto val="1"/>
        <c:lblOffset val="100"/>
        <c:baseTimeUnit val="years"/>
      </c:dateAx>
      <c:valAx>
        <c:axId val="2050566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547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1C-4B24-9D9F-D64291B10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60832"/>
        <c:axId val="2051627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#,##0.00;"△"#,##0.00;"-"</c:formatCode>
                <c:ptCount val="5"/>
                <c:pt idx="0">
                  <c:v>9.56</c:v>
                </c:pt>
                <c:pt idx="1">
                  <c:v>9.49</c:v>
                </c:pt>
                <c:pt idx="2">
                  <c:v>9.35</c:v>
                </c:pt>
                <c:pt idx="3">
                  <c:v>10.130000000000001</c:v>
                </c:pt>
                <c:pt idx="4">
                  <c:v>7.31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1C-4B24-9D9F-D64291B10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60832"/>
        <c:axId val="205162752"/>
      </c:lineChart>
      <c:dateAx>
        <c:axId val="2051608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5162752"/>
        <c:crosses val="autoZero"/>
        <c:auto val="1"/>
        <c:lblOffset val="100"/>
        <c:baseTimeUnit val="years"/>
      </c:dateAx>
      <c:valAx>
        <c:axId val="2051627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608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データ!$AT$6:$AX$6</c:f>
              <c:numCache>
                <c:formatCode>#,##0.00;"△"#,##0.00;"-"</c:formatCode>
                <c:ptCount val="5"/>
                <c:pt idx="0">
                  <c:v>2246.71</c:v>
                </c:pt>
                <c:pt idx="1">
                  <c:v>1224.4000000000001</c:v>
                </c:pt>
                <c:pt idx="2">
                  <c:v>1538.3</c:v>
                </c:pt>
                <c:pt idx="3">
                  <c:v>1464.62</c:v>
                </c:pt>
                <c:pt idx="4">
                  <c:v>1694.05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8B-458F-9D3B-A7351B791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76192"/>
        <c:axId val="2051906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#,##0.00;"△"#,##0.00;"-"</c:formatCode>
                <c:ptCount val="5"/>
                <c:pt idx="0">
                  <c:v>963.24</c:v>
                </c:pt>
                <c:pt idx="1">
                  <c:v>406.37</c:v>
                </c:pt>
                <c:pt idx="2">
                  <c:v>398.29</c:v>
                </c:pt>
                <c:pt idx="3">
                  <c:v>388.67</c:v>
                </c:pt>
                <c:pt idx="4">
                  <c:v>355.27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8B-458F-9D3B-A7351B791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76192"/>
        <c:axId val="205190656"/>
      </c:lineChart>
      <c:dateAx>
        <c:axId val="2051761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5190656"/>
        <c:crosses val="autoZero"/>
        <c:auto val="1"/>
        <c:lblOffset val="100"/>
        <c:baseTimeUnit val="years"/>
      </c:dateAx>
      <c:valAx>
        <c:axId val="2051906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761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30.76</c:v>
                </c:pt>
                <c:pt idx="1">
                  <c:v>28.66</c:v>
                </c:pt>
                <c:pt idx="2">
                  <c:v>34.65</c:v>
                </c:pt>
                <c:pt idx="3">
                  <c:v>35.68</c:v>
                </c:pt>
                <c:pt idx="4">
                  <c:v>83.17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26-45CB-A73B-A9238234F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24960"/>
        <c:axId val="2052394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400.38</c:v>
                </c:pt>
                <c:pt idx="1">
                  <c:v>442.54</c:v>
                </c:pt>
                <c:pt idx="2">
                  <c:v>431</c:v>
                </c:pt>
                <c:pt idx="3">
                  <c:v>422.5</c:v>
                </c:pt>
                <c:pt idx="4">
                  <c:v>458.27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26-45CB-A73B-A9238234F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24960"/>
        <c:axId val="205239424"/>
      </c:lineChart>
      <c:dateAx>
        <c:axId val="2052249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5239424"/>
        <c:crosses val="autoZero"/>
        <c:auto val="1"/>
        <c:lblOffset val="100"/>
        <c:baseTimeUnit val="years"/>
      </c:dateAx>
      <c:valAx>
        <c:axId val="2052394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249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100.97</c:v>
                </c:pt>
                <c:pt idx="1">
                  <c:v>95.13</c:v>
                </c:pt>
                <c:pt idx="2">
                  <c:v>99.33</c:v>
                </c:pt>
                <c:pt idx="3">
                  <c:v>102.52</c:v>
                </c:pt>
                <c:pt idx="4">
                  <c:v>103.03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BC-4B68-A34B-B9F629F65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81920"/>
        <c:axId val="2052881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96.56</c:v>
                </c:pt>
                <c:pt idx="1">
                  <c:v>98.6</c:v>
                </c:pt>
                <c:pt idx="2">
                  <c:v>100.82</c:v>
                </c:pt>
                <c:pt idx="3">
                  <c:v>101.64</c:v>
                </c:pt>
                <c:pt idx="4">
                  <c:v>96.77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BC-4B68-A34B-B9F629F65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81920"/>
        <c:axId val="205288192"/>
      </c:lineChart>
      <c:dateAx>
        <c:axId val="2052819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5288192"/>
        <c:crosses val="autoZero"/>
        <c:auto val="1"/>
        <c:lblOffset val="100"/>
        <c:baseTimeUnit val="years"/>
      </c:dateAx>
      <c:valAx>
        <c:axId val="2052881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81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299.52</c:v>
                </c:pt>
                <c:pt idx="1">
                  <c:v>318.10000000000002</c:v>
                </c:pt>
                <c:pt idx="2">
                  <c:v>304.26</c:v>
                </c:pt>
                <c:pt idx="3">
                  <c:v>296.62</c:v>
                </c:pt>
                <c:pt idx="4">
                  <c:v>294.68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1E-4ED8-8DD2-F6F46E52A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387456"/>
        <c:axId val="206393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177.14</c:v>
                </c:pt>
                <c:pt idx="1">
                  <c:v>181.67</c:v>
                </c:pt>
                <c:pt idx="2">
                  <c:v>179.55</c:v>
                </c:pt>
                <c:pt idx="3">
                  <c:v>179.16</c:v>
                </c:pt>
                <c:pt idx="4">
                  <c:v>187.18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1E-4ED8-8DD2-F6F46E52A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387456"/>
        <c:axId val="206393728"/>
      </c:lineChart>
      <c:dateAx>
        <c:axId val="2063874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6393728"/>
        <c:crosses val="autoZero"/>
        <c:auto val="1"/>
        <c:lblOffset val="100"/>
        <c:baseTimeUnit val="years"/>
      </c:dateAx>
      <c:valAx>
        <c:axId val="206393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387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BBC2758-5321-4041-965F-0EF08C1D3DF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【113.39】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E285CF0-BBF6-4A13-890E-079AA8E0E45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【0.85】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C46B18C-0F29-46C1-8F9A-768D9EB6B0A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【264.34】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9DEEFCE-E179-4C50-A692-474CAF362C1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【274.27】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A3FDF3C-FA24-4A3E-8D99-83D416EEA85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【89.93】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43700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40BA124-597C-489D-94E0-CA4FA00ACA8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【60.41】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E629F87-B074-453F-8C0B-058FD3A32D7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【165.71】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5D7ECA0-C957-4A3F-9AE7-C96A355797E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【104.36】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60A3F31-55CD-45AF-BDAF-042A71EA65B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【48.12】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AE79841-E68C-4060-850C-8D3AED046C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【15.89】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6D0A34F-6281-47EA-A847-A1FC951CF59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【0.69】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5"/>
  <sheetViews>
    <sheetView showGridLines="0" tabSelected="1" topLeftCell="Z34" zoomScale="86" zoomScaleNormal="86" workbookViewId="0">
      <selection activeCell="BL47" sqref="BL47:BZ63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</row>
    <row r="3" spans="1:78" ht="9.75" customHeight="1" x14ac:dyDescent="0.15">
      <c r="A3" s="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</row>
    <row r="4" spans="1:78" ht="9.75" customHeight="1" x14ac:dyDescent="0.15">
      <c r="A4" s="2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44" t="str">
        <f>データ!H6</f>
        <v>宮城県　松島町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5"/>
      <c r="AE6" s="45"/>
      <c r="AF6" s="45"/>
      <c r="AG6" s="45"/>
      <c r="AH6" s="4"/>
      <c r="AI6" s="4"/>
      <c r="AJ6" s="4"/>
      <c r="AK6" s="4"/>
      <c r="AL6" s="4"/>
      <c r="AM6" s="4"/>
      <c r="AN6" s="4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46" t="s">
        <v>1</v>
      </c>
      <c r="C7" s="47"/>
      <c r="D7" s="47"/>
      <c r="E7" s="47"/>
      <c r="F7" s="47"/>
      <c r="G7" s="47"/>
      <c r="H7" s="47"/>
      <c r="I7" s="46" t="s">
        <v>2</v>
      </c>
      <c r="J7" s="47"/>
      <c r="K7" s="47"/>
      <c r="L7" s="47"/>
      <c r="M7" s="47"/>
      <c r="N7" s="47"/>
      <c r="O7" s="48"/>
      <c r="P7" s="49" t="s">
        <v>3</v>
      </c>
      <c r="Q7" s="49"/>
      <c r="R7" s="49"/>
      <c r="S7" s="49"/>
      <c r="T7" s="49"/>
      <c r="U7" s="49"/>
      <c r="V7" s="49"/>
      <c r="W7" s="49" t="s">
        <v>4</v>
      </c>
      <c r="X7" s="49"/>
      <c r="Y7" s="49"/>
      <c r="Z7" s="49"/>
      <c r="AA7" s="49"/>
      <c r="AB7" s="49"/>
      <c r="AC7" s="49"/>
      <c r="AD7" s="49" t="s">
        <v>5</v>
      </c>
      <c r="AE7" s="49"/>
      <c r="AF7" s="49"/>
      <c r="AG7" s="49"/>
      <c r="AH7" s="49"/>
      <c r="AI7" s="49"/>
      <c r="AJ7" s="49"/>
      <c r="AK7" s="4"/>
      <c r="AL7" s="49" t="s">
        <v>6</v>
      </c>
      <c r="AM7" s="49"/>
      <c r="AN7" s="49"/>
      <c r="AO7" s="49"/>
      <c r="AP7" s="49"/>
      <c r="AQ7" s="49"/>
      <c r="AR7" s="49"/>
      <c r="AS7" s="49"/>
      <c r="AT7" s="46" t="s">
        <v>7</v>
      </c>
      <c r="AU7" s="47"/>
      <c r="AV7" s="47"/>
      <c r="AW7" s="47"/>
      <c r="AX7" s="47"/>
      <c r="AY7" s="47"/>
      <c r="AZ7" s="47"/>
      <c r="BA7" s="47"/>
      <c r="BB7" s="49" t="s">
        <v>8</v>
      </c>
      <c r="BC7" s="49"/>
      <c r="BD7" s="49"/>
      <c r="BE7" s="49"/>
      <c r="BF7" s="49"/>
      <c r="BG7" s="49"/>
      <c r="BH7" s="49"/>
      <c r="BI7" s="49"/>
      <c r="BJ7" s="3"/>
      <c r="BK7" s="3"/>
      <c r="BL7" s="5" t="s">
        <v>9</v>
      </c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7"/>
    </row>
    <row r="8" spans="1:78" ht="18.75" customHeight="1" x14ac:dyDescent="0.15">
      <c r="A8" s="2"/>
      <c r="B8" s="55" t="str">
        <f>データ!$I$6</f>
        <v>法適用</v>
      </c>
      <c r="C8" s="56"/>
      <c r="D8" s="56"/>
      <c r="E8" s="56"/>
      <c r="F8" s="56"/>
      <c r="G8" s="56"/>
      <c r="H8" s="56"/>
      <c r="I8" s="55" t="str">
        <f>データ!$J$6</f>
        <v>水道事業</v>
      </c>
      <c r="J8" s="56"/>
      <c r="K8" s="56"/>
      <c r="L8" s="56"/>
      <c r="M8" s="56"/>
      <c r="N8" s="56"/>
      <c r="O8" s="57"/>
      <c r="P8" s="58" t="str">
        <f>データ!$K$6</f>
        <v>末端給水事業</v>
      </c>
      <c r="Q8" s="58"/>
      <c r="R8" s="58"/>
      <c r="S8" s="58"/>
      <c r="T8" s="58"/>
      <c r="U8" s="58"/>
      <c r="V8" s="58"/>
      <c r="W8" s="58" t="str">
        <f>データ!$L$6</f>
        <v>A7</v>
      </c>
      <c r="X8" s="58"/>
      <c r="Y8" s="58"/>
      <c r="Z8" s="58"/>
      <c r="AA8" s="58"/>
      <c r="AB8" s="58"/>
      <c r="AC8" s="58"/>
      <c r="AD8" s="58" t="str">
        <f>データ!$M$6</f>
        <v>非設置</v>
      </c>
      <c r="AE8" s="58"/>
      <c r="AF8" s="58"/>
      <c r="AG8" s="58"/>
      <c r="AH8" s="58"/>
      <c r="AI8" s="58"/>
      <c r="AJ8" s="58"/>
      <c r="AK8" s="4"/>
      <c r="AL8" s="59">
        <f>データ!$R$6</f>
        <v>14459</v>
      </c>
      <c r="AM8" s="59"/>
      <c r="AN8" s="59"/>
      <c r="AO8" s="59"/>
      <c r="AP8" s="59"/>
      <c r="AQ8" s="59"/>
      <c r="AR8" s="59"/>
      <c r="AS8" s="59"/>
      <c r="AT8" s="50">
        <f>データ!$S$6</f>
        <v>53.56</v>
      </c>
      <c r="AU8" s="51"/>
      <c r="AV8" s="51"/>
      <c r="AW8" s="51"/>
      <c r="AX8" s="51"/>
      <c r="AY8" s="51"/>
      <c r="AZ8" s="51"/>
      <c r="BA8" s="51"/>
      <c r="BB8" s="52">
        <f>データ!$T$6</f>
        <v>269.95999999999998</v>
      </c>
      <c r="BC8" s="52"/>
      <c r="BD8" s="52"/>
      <c r="BE8" s="52"/>
      <c r="BF8" s="52"/>
      <c r="BG8" s="52"/>
      <c r="BH8" s="52"/>
      <c r="BI8" s="52"/>
      <c r="BJ8" s="3"/>
      <c r="BK8" s="3"/>
      <c r="BL8" s="53" t="s">
        <v>10</v>
      </c>
      <c r="BM8" s="54"/>
      <c r="BN8" s="8" t="s">
        <v>11</v>
      </c>
      <c r="BO8" s="9"/>
      <c r="BP8" s="9"/>
      <c r="BQ8" s="9"/>
      <c r="BR8" s="9"/>
      <c r="BS8" s="9"/>
      <c r="BT8" s="9"/>
      <c r="BU8" s="9"/>
      <c r="BV8" s="9"/>
      <c r="BW8" s="9"/>
      <c r="BX8" s="9"/>
      <c r="BY8" s="10"/>
    </row>
    <row r="9" spans="1:78" ht="18.75" customHeight="1" x14ac:dyDescent="0.15">
      <c r="A9" s="2"/>
      <c r="B9" s="46" t="s">
        <v>12</v>
      </c>
      <c r="C9" s="47"/>
      <c r="D9" s="47"/>
      <c r="E9" s="47"/>
      <c r="F9" s="47"/>
      <c r="G9" s="47"/>
      <c r="H9" s="47"/>
      <c r="I9" s="46" t="s">
        <v>13</v>
      </c>
      <c r="J9" s="47"/>
      <c r="K9" s="47"/>
      <c r="L9" s="47"/>
      <c r="M9" s="47"/>
      <c r="N9" s="47"/>
      <c r="O9" s="48"/>
      <c r="P9" s="49" t="s">
        <v>14</v>
      </c>
      <c r="Q9" s="49"/>
      <c r="R9" s="49"/>
      <c r="S9" s="49"/>
      <c r="T9" s="49"/>
      <c r="U9" s="49"/>
      <c r="V9" s="49"/>
      <c r="W9" s="49" t="s">
        <v>15</v>
      </c>
      <c r="X9" s="49"/>
      <c r="Y9" s="49"/>
      <c r="Z9" s="49"/>
      <c r="AA9" s="49"/>
      <c r="AB9" s="49"/>
      <c r="AC9" s="49"/>
      <c r="AD9" s="2"/>
      <c r="AE9" s="2"/>
      <c r="AF9" s="2"/>
      <c r="AG9" s="2"/>
      <c r="AH9" s="4"/>
      <c r="AI9" s="4"/>
      <c r="AJ9" s="4"/>
      <c r="AK9" s="4"/>
      <c r="AL9" s="49" t="s">
        <v>16</v>
      </c>
      <c r="AM9" s="49"/>
      <c r="AN9" s="49"/>
      <c r="AO9" s="49"/>
      <c r="AP9" s="49"/>
      <c r="AQ9" s="49"/>
      <c r="AR9" s="49"/>
      <c r="AS9" s="49"/>
      <c r="AT9" s="46" t="s">
        <v>17</v>
      </c>
      <c r="AU9" s="47"/>
      <c r="AV9" s="47"/>
      <c r="AW9" s="47"/>
      <c r="AX9" s="47"/>
      <c r="AY9" s="47"/>
      <c r="AZ9" s="47"/>
      <c r="BA9" s="47"/>
      <c r="BB9" s="49" t="s">
        <v>18</v>
      </c>
      <c r="BC9" s="49"/>
      <c r="BD9" s="49"/>
      <c r="BE9" s="49"/>
      <c r="BF9" s="49"/>
      <c r="BG9" s="49"/>
      <c r="BH9" s="49"/>
      <c r="BI9" s="49"/>
      <c r="BJ9" s="3"/>
      <c r="BK9" s="3"/>
      <c r="BL9" s="60" t="s">
        <v>19</v>
      </c>
      <c r="BM9" s="61"/>
      <c r="BN9" s="11" t="s">
        <v>20</v>
      </c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3"/>
    </row>
    <row r="10" spans="1:78" ht="18.75" customHeight="1" x14ac:dyDescent="0.15">
      <c r="A10" s="2"/>
      <c r="B10" s="50" t="str">
        <f>データ!$N$6</f>
        <v>-</v>
      </c>
      <c r="C10" s="51"/>
      <c r="D10" s="51"/>
      <c r="E10" s="51"/>
      <c r="F10" s="51"/>
      <c r="G10" s="51"/>
      <c r="H10" s="51"/>
      <c r="I10" s="50">
        <f>データ!$O$6</f>
        <v>88.16</v>
      </c>
      <c r="J10" s="51"/>
      <c r="K10" s="51"/>
      <c r="L10" s="51"/>
      <c r="M10" s="51"/>
      <c r="N10" s="51"/>
      <c r="O10" s="62"/>
      <c r="P10" s="52">
        <f>データ!$P$6</f>
        <v>99.93</v>
      </c>
      <c r="Q10" s="52"/>
      <c r="R10" s="52"/>
      <c r="S10" s="52"/>
      <c r="T10" s="52"/>
      <c r="U10" s="52"/>
      <c r="V10" s="52"/>
      <c r="W10" s="59">
        <f>データ!$Q$6</f>
        <v>4530</v>
      </c>
      <c r="X10" s="59"/>
      <c r="Y10" s="59"/>
      <c r="Z10" s="59"/>
      <c r="AA10" s="59"/>
      <c r="AB10" s="59"/>
      <c r="AC10" s="59"/>
      <c r="AD10" s="2"/>
      <c r="AE10" s="2"/>
      <c r="AF10" s="2"/>
      <c r="AG10" s="2"/>
      <c r="AH10" s="4"/>
      <c r="AI10" s="4"/>
      <c r="AJ10" s="4"/>
      <c r="AK10" s="4"/>
      <c r="AL10" s="59">
        <f>データ!$U$6</f>
        <v>14341</v>
      </c>
      <c r="AM10" s="59"/>
      <c r="AN10" s="59"/>
      <c r="AO10" s="59"/>
      <c r="AP10" s="59"/>
      <c r="AQ10" s="59"/>
      <c r="AR10" s="59"/>
      <c r="AS10" s="59"/>
      <c r="AT10" s="50">
        <f>データ!$V$6</f>
        <v>42.34</v>
      </c>
      <c r="AU10" s="51"/>
      <c r="AV10" s="51"/>
      <c r="AW10" s="51"/>
      <c r="AX10" s="51"/>
      <c r="AY10" s="51"/>
      <c r="AZ10" s="51"/>
      <c r="BA10" s="51"/>
      <c r="BB10" s="52">
        <f>データ!$W$6</f>
        <v>338.71</v>
      </c>
      <c r="BC10" s="52"/>
      <c r="BD10" s="52"/>
      <c r="BE10" s="52"/>
      <c r="BF10" s="52"/>
      <c r="BG10" s="52"/>
      <c r="BH10" s="52"/>
      <c r="BI10" s="52"/>
      <c r="BJ10" s="2"/>
      <c r="BK10" s="2"/>
      <c r="BL10" s="63" t="s">
        <v>21</v>
      </c>
      <c r="BM10" s="64"/>
      <c r="BN10" s="14" t="s">
        <v>22</v>
      </c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65" t="s">
        <v>23</v>
      </c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</row>
    <row r="14" spans="1:78" ht="13.5" customHeight="1" x14ac:dyDescent="0.15">
      <c r="A14" s="2"/>
      <c r="B14" s="67" t="s">
        <v>24</v>
      </c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9"/>
      <c r="BK14" s="2"/>
      <c r="BL14" s="73" t="s">
        <v>25</v>
      </c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5"/>
    </row>
    <row r="15" spans="1:78" ht="13.5" customHeight="1" x14ac:dyDescent="0.15">
      <c r="A15" s="2"/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2"/>
      <c r="BK15" s="2"/>
      <c r="BL15" s="76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8"/>
    </row>
    <row r="16" spans="1:78" ht="13.5" customHeight="1" x14ac:dyDescent="0.15">
      <c r="A16" s="2"/>
      <c r="B16" s="1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18"/>
      <c r="BK16" s="2"/>
      <c r="BL16" s="79" t="s">
        <v>118</v>
      </c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1"/>
    </row>
    <row r="17" spans="1:78" ht="13.5" customHeight="1" x14ac:dyDescent="0.15">
      <c r="A17" s="2"/>
      <c r="B17" s="1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18"/>
      <c r="BK17" s="2"/>
      <c r="BL17" s="79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1"/>
    </row>
    <row r="18" spans="1:78" ht="13.5" customHeight="1" x14ac:dyDescent="0.15">
      <c r="A18" s="2"/>
      <c r="B18" s="1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18"/>
      <c r="BK18" s="2"/>
      <c r="BL18" s="79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1"/>
    </row>
    <row r="19" spans="1:78" ht="13.5" customHeight="1" x14ac:dyDescent="0.15">
      <c r="A19" s="2"/>
      <c r="B19" s="1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18"/>
      <c r="BK19" s="2"/>
      <c r="BL19" s="79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1"/>
    </row>
    <row r="20" spans="1:78" ht="13.5" customHeight="1" x14ac:dyDescent="0.15">
      <c r="A20" s="2"/>
      <c r="B20" s="1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18"/>
      <c r="BK20" s="2"/>
      <c r="BL20" s="79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1"/>
    </row>
    <row r="21" spans="1:78" ht="13.5" customHeight="1" x14ac:dyDescent="0.15">
      <c r="A21" s="2"/>
      <c r="B21" s="1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18"/>
      <c r="BK21" s="2"/>
      <c r="BL21" s="79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1"/>
    </row>
    <row r="22" spans="1:78" ht="13.5" customHeight="1" x14ac:dyDescent="0.15">
      <c r="A22" s="2"/>
      <c r="B22" s="17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18"/>
      <c r="BK22" s="2"/>
      <c r="BL22" s="79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1"/>
    </row>
    <row r="23" spans="1:78" ht="13.5" customHeight="1" x14ac:dyDescent="0.15">
      <c r="A23" s="2"/>
      <c r="B23" s="17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18"/>
      <c r="BK23" s="2"/>
      <c r="BL23" s="79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1"/>
    </row>
    <row r="24" spans="1:78" ht="13.5" customHeight="1" x14ac:dyDescent="0.15">
      <c r="A24" s="2"/>
      <c r="B24" s="17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18"/>
      <c r="BK24" s="2"/>
      <c r="BL24" s="79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1"/>
    </row>
    <row r="25" spans="1:78" ht="13.5" customHeight="1" x14ac:dyDescent="0.15">
      <c r="A25" s="2"/>
      <c r="B25" s="17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18"/>
      <c r="BK25" s="2"/>
      <c r="BL25" s="79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80"/>
      <c r="BY25" s="80"/>
      <c r="BZ25" s="81"/>
    </row>
    <row r="26" spans="1:78" ht="13.5" customHeight="1" x14ac:dyDescent="0.15">
      <c r="A26" s="2"/>
      <c r="B26" s="1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18"/>
      <c r="BK26" s="2"/>
      <c r="BL26" s="79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1"/>
    </row>
    <row r="27" spans="1:78" ht="13.5" customHeight="1" x14ac:dyDescent="0.15">
      <c r="A27" s="2"/>
      <c r="B27" s="1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18"/>
      <c r="BK27" s="2"/>
      <c r="BL27" s="79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1"/>
    </row>
    <row r="28" spans="1:78" ht="13.5" customHeight="1" x14ac:dyDescent="0.15">
      <c r="A28" s="2"/>
      <c r="B28" s="1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18"/>
      <c r="BK28" s="2"/>
      <c r="BL28" s="79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80"/>
      <c r="BY28" s="80"/>
      <c r="BZ28" s="81"/>
    </row>
    <row r="29" spans="1:78" ht="13.5" customHeight="1" x14ac:dyDescent="0.15">
      <c r="A29" s="2"/>
      <c r="B29" s="1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18"/>
      <c r="BK29" s="2"/>
      <c r="BL29" s="79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1"/>
    </row>
    <row r="30" spans="1:78" ht="13.5" customHeight="1" x14ac:dyDescent="0.15">
      <c r="A30" s="2"/>
      <c r="B30" s="17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18"/>
      <c r="BK30" s="2"/>
      <c r="BL30" s="79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80"/>
      <c r="BY30" s="80"/>
      <c r="BZ30" s="81"/>
    </row>
    <row r="31" spans="1:78" ht="13.5" customHeight="1" x14ac:dyDescent="0.15">
      <c r="A31" s="2"/>
      <c r="B31" s="1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18"/>
      <c r="BK31" s="2"/>
      <c r="BL31" s="79"/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80"/>
      <c r="BY31" s="80"/>
      <c r="BZ31" s="81"/>
    </row>
    <row r="32" spans="1:78" ht="13.5" customHeight="1" x14ac:dyDescent="0.15">
      <c r="A32" s="2"/>
      <c r="B32" s="1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18"/>
      <c r="BK32" s="2"/>
      <c r="BL32" s="79"/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80"/>
      <c r="BY32" s="80"/>
      <c r="BZ32" s="81"/>
    </row>
    <row r="33" spans="1:78" ht="13.5" customHeight="1" x14ac:dyDescent="0.15">
      <c r="A33" s="2"/>
      <c r="B33" s="1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18"/>
      <c r="BK33" s="2"/>
      <c r="BL33" s="79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80"/>
      <c r="BY33" s="80"/>
      <c r="BZ33" s="81"/>
    </row>
    <row r="34" spans="1:78" ht="13.5" customHeight="1" x14ac:dyDescent="0.15">
      <c r="A34" s="2"/>
      <c r="B34" s="17"/>
      <c r="C34" s="82" t="s">
        <v>26</v>
      </c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19"/>
      <c r="R34" s="82" t="s">
        <v>27</v>
      </c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19"/>
      <c r="AG34" s="82" t="s">
        <v>28</v>
      </c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19"/>
      <c r="AV34" s="82" t="s">
        <v>29</v>
      </c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18"/>
      <c r="BK34" s="2"/>
      <c r="BL34" s="79"/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80"/>
      <c r="BY34" s="80"/>
      <c r="BZ34" s="81"/>
    </row>
    <row r="35" spans="1:78" ht="13.5" customHeight="1" x14ac:dyDescent="0.15">
      <c r="A35" s="2"/>
      <c r="B35" s="17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19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19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19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18"/>
      <c r="BK35" s="2"/>
      <c r="BL35" s="79"/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80"/>
      <c r="BY35" s="80"/>
      <c r="BZ35" s="81"/>
    </row>
    <row r="36" spans="1:78" ht="13.5" customHeight="1" x14ac:dyDescent="0.15">
      <c r="A36" s="2"/>
      <c r="B36" s="1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18"/>
      <c r="BK36" s="2"/>
      <c r="BL36" s="79"/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80"/>
      <c r="BY36" s="80"/>
      <c r="BZ36" s="81"/>
    </row>
    <row r="37" spans="1:78" ht="13.5" customHeight="1" x14ac:dyDescent="0.15">
      <c r="A37" s="2"/>
      <c r="B37" s="17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18"/>
      <c r="BK37" s="2"/>
      <c r="BL37" s="79"/>
      <c r="BM37" s="80"/>
      <c r="BN37" s="80"/>
      <c r="BO37" s="80"/>
      <c r="BP37" s="80"/>
      <c r="BQ37" s="80"/>
      <c r="BR37" s="80"/>
      <c r="BS37" s="80"/>
      <c r="BT37" s="80"/>
      <c r="BU37" s="80"/>
      <c r="BV37" s="80"/>
      <c r="BW37" s="80"/>
      <c r="BX37" s="80"/>
      <c r="BY37" s="80"/>
      <c r="BZ37" s="81"/>
    </row>
    <row r="38" spans="1:78" ht="13.5" customHeight="1" x14ac:dyDescent="0.15">
      <c r="A38" s="2"/>
      <c r="B38" s="17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18"/>
      <c r="BK38" s="2"/>
      <c r="BL38" s="79"/>
      <c r="BM38" s="80"/>
      <c r="BN38" s="80"/>
      <c r="BO38" s="80"/>
      <c r="BP38" s="80"/>
      <c r="BQ38" s="80"/>
      <c r="BR38" s="80"/>
      <c r="BS38" s="80"/>
      <c r="BT38" s="80"/>
      <c r="BU38" s="80"/>
      <c r="BV38" s="80"/>
      <c r="BW38" s="80"/>
      <c r="BX38" s="80"/>
      <c r="BY38" s="80"/>
      <c r="BZ38" s="81"/>
    </row>
    <row r="39" spans="1:78" ht="13.5" customHeight="1" x14ac:dyDescent="0.15">
      <c r="A39" s="2"/>
      <c r="B39" s="17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18"/>
      <c r="BK39" s="2"/>
      <c r="BL39" s="79"/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80"/>
      <c r="BY39" s="80"/>
      <c r="BZ39" s="81"/>
    </row>
    <row r="40" spans="1:78" ht="13.5" customHeight="1" x14ac:dyDescent="0.15">
      <c r="A40" s="2"/>
      <c r="B40" s="17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18"/>
      <c r="BK40" s="2"/>
      <c r="BL40" s="79"/>
      <c r="BM40" s="80"/>
      <c r="BN40" s="80"/>
      <c r="BO40" s="80"/>
      <c r="BP40" s="80"/>
      <c r="BQ40" s="80"/>
      <c r="BR40" s="80"/>
      <c r="BS40" s="80"/>
      <c r="BT40" s="80"/>
      <c r="BU40" s="80"/>
      <c r="BV40" s="80"/>
      <c r="BW40" s="80"/>
      <c r="BX40" s="80"/>
      <c r="BY40" s="80"/>
      <c r="BZ40" s="81"/>
    </row>
    <row r="41" spans="1:78" ht="13.5" customHeight="1" x14ac:dyDescent="0.15">
      <c r="A41" s="2"/>
      <c r="B41" s="17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18"/>
      <c r="BK41" s="2"/>
      <c r="BL41" s="79"/>
      <c r="BM41" s="80"/>
      <c r="BN41" s="80"/>
      <c r="BO41" s="80"/>
      <c r="BP41" s="80"/>
      <c r="BQ41" s="80"/>
      <c r="BR41" s="80"/>
      <c r="BS41" s="80"/>
      <c r="BT41" s="80"/>
      <c r="BU41" s="80"/>
      <c r="BV41" s="80"/>
      <c r="BW41" s="80"/>
      <c r="BX41" s="80"/>
      <c r="BY41" s="80"/>
      <c r="BZ41" s="81"/>
    </row>
    <row r="42" spans="1:78" ht="13.5" customHeight="1" x14ac:dyDescent="0.15">
      <c r="A42" s="2"/>
      <c r="B42" s="17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18"/>
      <c r="BK42" s="2"/>
      <c r="BL42" s="79"/>
      <c r="BM42" s="80"/>
      <c r="BN42" s="80"/>
      <c r="BO42" s="80"/>
      <c r="BP42" s="80"/>
      <c r="BQ42" s="80"/>
      <c r="BR42" s="80"/>
      <c r="BS42" s="80"/>
      <c r="BT42" s="80"/>
      <c r="BU42" s="80"/>
      <c r="BV42" s="80"/>
      <c r="BW42" s="80"/>
      <c r="BX42" s="80"/>
      <c r="BY42" s="80"/>
      <c r="BZ42" s="81"/>
    </row>
    <row r="43" spans="1:78" ht="13.5" customHeight="1" x14ac:dyDescent="0.15">
      <c r="A43" s="2"/>
      <c r="B43" s="17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18"/>
      <c r="BK43" s="2"/>
      <c r="BL43" s="79"/>
      <c r="BM43" s="80"/>
      <c r="BN43" s="80"/>
      <c r="BO43" s="80"/>
      <c r="BP43" s="80"/>
      <c r="BQ43" s="80"/>
      <c r="BR43" s="80"/>
      <c r="BS43" s="80"/>
      <c r="BT43" s="80"/>
      <c r="BU43" s="80"/>
      <c r="BV43" s="80"/>
      <c r="BW43" s="80"/>
      <c r="BX43" s="80"/>
      <c r="BY43" s="80"/>
      <c r="BZ43" s="81"/>
    </row>
    <row r="44" spans="1:78" ht="13.5" customHeight="1" x14ac:dyDescent="0.15">
      <c r="A44" s="2"/>
      <c r="B44" s="17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18"/>
      <c r="BK44" s="2"/>
      <c r="BL44" s="79"/>
      <c r="BM44" s="80"/>
      <c r="BN44" s="80"/>
      <c r="BO44" s="80"/>
      <c r="BP44" s="80"/>
      <c r="BQ44" s="80"/>
      <c r="BR44" s="80"/>
      <c r="BS44" s="80"/>
      <c r="BT44" s="80"/>
      <c r="BU44" s="80"/>
      <c r="BV44" s="80"/>
      <c r="BW44" s="80"/>
      <c r="BX44" s="80"/>
      <c r="BY44" s="80"/>
      <c r="BZ44" s="81"/>
    </row>
    <row r="45" spans="1:78" ht="13.5" customHeight="1" x14ac:dyDescent="0.15">
      <c r="A45" s="2"/>
      <c r="B45" s="17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18"/>
      <c r="BK45" s="2"/>
      <c r="BL45" s="73" t="s">
        <v>30</v>
      </c>
      <c r="BM45" s="74"/>
      <c r="BN45" s="74"/>
      <c r="BO45" s="74"/>
      <c r="BP45" s="74"/>
      <c r="BQ45" s="74"/>
      <c r="BR45" s="74"/>
      <c r="BS45" s="74"/>
      <c r="BT45" s="74"/>
      <c r="BU45" s="74"/>
      <c r="BV45" s="74"/>
      <c r="BW45" s="74"/>
      <c r="BX45" s="74"/>
      <c r="BY45" s="74"/>
      <c r="BZ45" s="75"/>
    </row>
    <row r="46" spans="1:78" ht="13.5" customHeight="1" x14ac:dyDescent="0.15">
      <c r="A46" s="2"/>
      <c r="B46" s="17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18"/>
      <c r="BK46" s="2"/>
      <c r="BL46" s="76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8"/>
    </row>
    <row r="47" spans="1:78" ht="13.5" customHeight="1" x14ac:dyDescent="0.15">
      <c r="A47" s="2"/>
      <c r="B47" s="17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18"/>
      <c r="BK47" s="2"/>
      <c r="BL47" s="79" t="s">
        <v>119</v>
      </c>
      <c r="BM47" s="80"/>
      <c r="BN47" s="80"/>
      <c r="BO47" s="80"/>
      <c r="BP47" s="80"/>
      <c r="BQ47" s="80"/>
      <c r="BR47" s="80"/>
      <c r="BS47" s="80"/>
      <c r="BT47" s="80"/>
      <c r="BU47" s="80"/>
      <c r="BV47" s="80"/>
      <c r="BW47" s="80"/>
      <c r="BX47" s="80"/>
      <c r="BY47" s="80"/>
      <c r="BZ47" s="81"/>
    </row>
    <row r="48" spans="1:78" ht="13.5" customHeight="1" x14ac:dyDescent="0.15">
      <c r="A48" s="2"/>
      <c r="B48" s="17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18"/>
      <c r="BK48" s="2"/>
      <c r="BL48" s="79"/>
      <c r="BM48" s="80"/>
      <c r="BN48" s="80"/>
      <c r="BO48" s="80"/>
      <c r="BP48" s="80"/>
      <c r="BQ48" s="80"/>
      <c r="BR48" s="80"/>
      <c r="BS48" s="80"/>
      <c r="BT48" s="80"/>
      <c r="BU48" s="80"/>
      <c r="BV48" s="80"/>
      <c r="BW48" s="80"/>
      <c r="BX48" s="80"/>
      <c r="BY48" s="80"/>
      <c r="BZ48" s="81"/>
    </row>
    <row r="49" spans="1:78" ht="13.5" customHeight="1" x14ac:dyDescent="0.15">
      <c r="A49" s="2"/>
      <c r="B49" s="17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18"/>
      <c r="BK49" s="2"/>
      <c r="BL49" s="79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81"/>
    </row>
    <row r="50" spans="1:78" ht="13.5" customHeight="1" x14ac:dyDescent="0.15">
      <c r="A50" s="2"/>
      <c r="B50" s="17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18"/>
      <c r="BK50" s="2"/>
      <c r="BL50" s="79"/>
      <c r="BM50" s="80"/>
      <c r="BN50" s="80"/>
      <c r="BO50" s="80"/>
      <c r="BP50" s="80"/>
      <c r="BQ50" s="80"/>
      <c r="BR50" s="80"/>
      <c r="BS50" s="80"/>
      <c r="BT50" s="80"/>
      <c r="BU50" s="80"/>
      <c r="BV50" s="80"/>
      <c r="BW50" s="80"/>
      <c r="BX50" s="80"/>
      <c r="BY50" s="80"/>
      <c r="BZ50" s="81"/>
    </row>
    <row r="51" spans="1:78" ht="13.5" customHeight="1" x14ac:dyDescent="0.15">
      <c r="A51" s="2"/>
      <c r="B51" s="17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18"/>
      <c r="BK51" s="2"/>
      <c r="BL51" s="79"/>
      <c r="BM51" s="80"/>
      <c r="BN51" s="80"/>
      <c r="BO51" s="80"/>
      <c r="BP51" s="80"/>
      <c r="BQ51" s="80"/>
      <c r="BR51" s="80"/>
      <c r="BS51" s="80"/>
      <c r="BT51" s="80"/>
      <c r="BU51" s="80"/>
      <c r="BV51" s="80"/>
      <c r="BW51" s="80"/>
      <c r="BX51" s="80"/>
      <c r="BY51" s="80"/>
      <c r="BZ51" s="81"/>
    </row>
    <row r="52" spans="1:78" ht="13.5" customHeight="1" x14ac:dyDescent="0.15">
      <c r="A52" s="2"/>
      <c r="B52" s="17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18"/>
      <c r="BK52" s="2"/>
      <c r="BL52" s="79"/>
      <c r="BM52" s="80"/>
      <c r="BN52" s="80"/>
      <c r="BO52" s="80"/>
      <c r="BP52" s="80"/>
      <c r="BQ52" s="80"/>
      <c r="BR52" s="80"/>
      <c r="BS52" s="80"/>
      <c r="BT52" s="80"/>
      <c r="BU52" s="80"/>
      <c r="BV52" s="80"/>
      <c r="BW52" s="80"/>
      <c r="BX52" s="80"/>
      <c r="BY52" s="80"/>
      <c r="BZ52" s="81"/>
    </row>
    <row r="53" spans="1:78" ht="13.5" customHeight="1" x14ac:dyDescent="0.15">
      <c r="A53" s="2"/>
      <c r="B53" s="17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18"/>
      <c r="BK53" s="2"/>
      <c r="BL53" s="79"/>
      <c r="BM53" s="80"/>
      <c r="BN53" s="80"/>
      <c r="BO53" s="80"/>
      <c r="BP53" s="80"/>
      <c r="BQ53" s="80"/>
      <c r="BR53" s="80"/>
      <c r="BS53" s="80"/>
      <c r="BT53" s="80"/>
      <c r="BU53" s="80"/>
      <c r="BV53" s="80"/>
      <c r="BW53" s="80"/>
      <c r="BX53" s="80"/>
      <c r="BY53" s="80"/>
      <c r="BZ53" s="81"/>
    </row>
    <row r="54" spans="1:78" ht="13.5" customHeight="1" x14ac:dyDescent="0.15">
      <c r="A54" s="2"/>
      <c r="B54" s="17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18"/>
      <c r="BK54" s="2"/>
      <c r="BL54" s="79"/>
      <c r="BM54" s="80"/>
      <c r="BN54" s="80"/>
      <c r="BO54" s="80"/>
      <c r="BP54" s="80"/>
      <c r="BQ54" s="80"/>
      <c r="BR54" s="80"/>
      <c r="BS54" s="80"/>
      <c r="BT54" s="80"/>
      <c r="BU54" s="80"/>
      <c r="BV54" s="80"/>
      <c r="BW54" s="80"/>
      <c r="BX54" s="80"/>
      <c r="BY54" s="80"/>
      <c r="BZ54" s="81"/>
    </row>
    <row r="55" spans="1:78" ht="13.5" customHeight="1" x14ac:dyDescent="0.15">
      <c r="A55" s="2"/>
      <c r="B55" s="17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18"/>
      <c r="BK55" s="2"/>
      <c r="BL55" s="79"/>
      <c r="BM55" s="80"/>
      <c r="BN55" s="80"/>
      <c r="BO55" s="80"/>
      <c r="BP55" s="80"/>
      <c r="BQ55" s="80"/>
      <c r="BR55" s="80"/>
      <c r="BS55" s="80"/>
      <c r="BT55" s="80"/>
      <c r="BU55" s="80"/>
      <c r="BV55" s="80"/>
      <c r="BW55" s="80"/>
      <c r="BX55" s="80"/>
      <c r="BY55" s="80"/>
      <c r="BZ55" s="81"/>
    </row>
    <row r="56" spans="1:78" ht="13.5" customHeight="1" x14ac:dyDescent="0.15">
      <c r="A56" s="2"/>
      <c r="B56" s="17"/>
      <c r="C56" s="82" t="s">
        <v>31</v>
      </c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19"/>
      <c r="R56" s="82" t="s">
        <v>32</v>
      </c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19"/>
      <c r="AG56" s="82" t="s">
        <v>33</v>
      </c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19"/>
      <c r="AV56" s="82" t="s">
        <v>34</v>
      </c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18"/>
      <c r="BK56" s="2"/>
      <c r="BL56" s="79"/>
      <c r="BM56" s="80"/>
      <c r="BN56" s="80"/>
      <c r="BO56" s="80"/>
      <c r="BP56" s="80"/>
      <c r="BQ56" s="80"/>
      <c r="BR56" s="80"/>
      <c r="BS56" s="80"/>
      <c r="BT56" s="80"/>
      <c r="BU56" s="80"/>
      <c r="BV56" s="80"/>
      <c r="BW56" s="80"/>
      <c r="BX56" s="80"/>
      <c r="BY56" s="80"/>
      <c r="BZ56" s="81"/>
    </row>
    <row r="57" spans="1:78" ht="13.5" customHeight="1" x14ac:dyDescent="0.15">
      <c r="A57" s="2"/>
      <c r="B57" s="17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19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19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19"/>
      <c r="AV57" s="82"/>
      <c r="AW57" s="82"/>
      <c r="AX57" s="82"/>
      <c r="AY57" s="82"/>
      <c r="AZ57" s="82"/>
      <c r="BA57" s="82"/>
      <c r="BB57" s="82"/>
      <c r="BC57" s="82"/>
      <c r="BD57" s="82"/>
      <c r="BE57" s="82"/>
      <c r="BF57" s="82"/>
      <c r="BG57" s="82"/>
      <c r="BH57" s="82"/>
      <c r="BI57" s="82"/>
      <c r="BJ57" s="18"/>
      <c r="BK57" s="2"/>
      <c r="BL57" s="79"/>
      <c r="BM57" s="80"/>
      <c r="BN57" s="80"/>
      <c r="BO57" s="80"/>
      <c r="BP57" s="80"/>
      <c r="BQ57" s="80"/>
      <c r="BR57" s="80"/>
      <c r="BS57" s="80"/>
      <c r="BT57" s="80"/>
      <c r="BU57" s="80"/>
      <c r="BV57" s="80"/>
      <c r="BW57" s="80"/>
      <c r="BX57" s="80"/>
      <c r="BY57" s="80"/>
      <c r="BZ57" s="81"/>
    </row>
    <row r="58" spans="1:78" ht="13.5" customHeight="1" x14ac:dyDescent="0.15">
      <c r="A58" s="2"/>
      <c r="B58" s="17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79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1"/>
    </row>
    <row r="59" spans="1:78" ht="13.5" customHeight="1" x14ac:dyDescent="0.15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79"/>
      <c r="BM59" s="80"/>
      <c r="BN59" s="80"/>
      <c r="BO59" s="80"/>
      <c r="BP59" s="80"/>
      <c r="BQ59" s="80"/>
      <c r="BR59" s="80"/>
      <c r="BS59" s="80"/>
      <c r="BT59" s="80"/>
      <c r="BU59" s="80"/>
      <c r="BV59" s="80"/>
      <c r="BW59" s="80"/>
      <c r="BX59" s="80"/>
      <c r="BY59" s="80"/>
      <c r="BZ59" s="81"/>
    </row>
    <row r="60" spans="1:78" ht="13.5" customHeight="1" x14ac:dyDescent="0.15">
      <c r="A60" s="2"/>
      <c r="B60" s="70" t="s">
        <v>35</v>
      </c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2"/>
      <c r="BK60" s="2"/>
      <c r="BL60" s="79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1"/>
    </row>
    <row r="61" spans="1:78" ht="13.5" customHeight="1" x14ac:dyDescent="0.15">
      <c r="A61" s="2"/>
      <c r="B61" s="70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2"/>
      <c r="BK61" s="2"/>
      <c r="BL61" s="79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1"/>
    </row>
    <row r="62" spans="1:78" ht="13.5" customHeight="1" x14ac:dyDescent="0.15">
      <c r="A62" s="2"/>
      <c r="B62" s="17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18"/>
      <c r="BK62" s="2"/>
      <c r="BL62" s="79"/>
      <c r="BM62" s="80"/>
      <c r="BN62" s="80"/>
      <c r="BO62" s="80"/>
      <c r="BP62" s="80"/>
      <c r="BQ62" s="80"/>
      <c r="BR62" s="80"/>
      <c r="BS62" s="80"/>
      <c r="BT62" s="80"/>
      <c r="BU62" s="80"/>
      <c r="BV62" s="80"/>
      <c r="BW62" s="80"/>
      <c r="BX62" s="80"/>
      <c r="BY62" s="80"/>
      <c r="BZ62" s="81"/>
    </row>
    <row r="63" spans="1:78" ht="13.5" customHeight="1" x14ac:dyDescent="0.15">
      <c r="A63" s="2"/>
      <c r="B63" s="17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18"/>
      <c r="BK63" s="2"/>
      <c r="BL63" s="79"/>
      <c r="BM63" s="80"/>
      <c r="BN63" s="80"/>
      <c r="BO63" s="80"/>
      <c r="BP63" s="80"/>
      <c r="BQ63" s="80"/>
      <c r="BR63" s="80"/>
      <c r="BS63" s="80"/>
      <c r="BT63" s="80"/>
      <c r="BU63" s="80"/>
      <c r="BV63" s="80"/>
      <c r="BW63" s="80"/>
      <c r="BX63" s="80"/>
      <c r="BY63" s="80"/>
      <c r="BZ63" s="81"/>
    </row>
    <row r="64" spans="1:78" ht="13.5" customHeight="1" x14ac:dyDescent="0.15">
      <c r="A64" s="2"/>
      <c r="B64" s="17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18"/>
      <c r="BK64" s="2"/>
      <c r="BL64" s="73" t="s">
        <v>36</v>
      </c>
      <c r="BM64" s="74"/>
      <c r="BN64" s="74"/>
      <c r="BO64" s="74"/>
      <c r="BP64" s="74"/>
      <c r="BQ64" s="74"/>
      <c r="BR64" s="74"/>
      <c r="BS64" s="74"/>
      <c r="BT64" s="74"/>
      <c r="BU64" s="74"/>
      <c r="BV64" s="74"/>
      <c r="BW64" s="74"/>
      <c r="BX64" s="74"/>
      <c r="BY64" s="74"/>
      <c r="BZ64" s="75"/>
    </row>
    <row r="65" spans="1:78" ht="13.5" customHeight="1" x14ac:dyDescent="0.15">
      <c r="A65" s="2"/>
      <c r="B65" s="17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18"/>
      <c r="BK65" s="2"/>
      <c r="BL65" s="76"/>
      <c r="BM65" s="77"/>
      <c r="BN65" s="77"/>
      <c r="BO65" s="77"/>
      <c r="BP65" s="77"/>
      <c r="BQ65" s="77"/>
      <c r="BR65" s="77"/>
      <c r="BS65" s="77"/>
      <c r="BT65" s="77"/>
      <c r="BU65" s="77"/>
      <c r="BV65" s="77"/>
      <c r="BW65" s="77"/>
      <c r="BX65" s="77"/>
      <c r="BY65" s="77"/>
      <c r="BZ65" s="78"/>
    </row>
    <row r="66" spans="1:78" ht="13.5" customHeight="1" x14ac:dyDescent="0.15">
      <c r="A66" s="2"/>
      <c r="B66" s="17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18"/>
      <c r="BK66" s="2"/>
      <c r="BL66" s="79" t="s">
        <v>117</v>
      </c>
      <c r="BM66" s="80"/>
      <c r="BN66" s="80"/>
      <c r="BO66" s="80"/>
      <c r="BP66" s="80"/>
      <c r="BQ66" s="80"/>
      <c r="BR66" s="80"/>
      <c r="BS66" s="80"/>
      <c r="BT66" s="80"/>
      <c r="BU66" s="80"/>
      <c r="BV66" s="80"/>
      <c r="BW66" s="80"/>
      <c r="BX66" s="80"/>
      <c r="BY66" s="80"/>
      <c r="BZ66" s="81"/>
    </row>
    <row r="67" spans="1:78" ht="13.5" customHeight="1" x14ac:dyDescent="0.15">
      <c r="A67" s="2"/>
      <c r="B67" s="17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18"/>
      <c r="BK67" s="2"/>
      <c r="BL67" s="79"/>
      <c r="BM67" s="80"/>
      <c r="BN67" s="80"/>
      <c r="BO67" s="80"/>
      <c r="BP67" s="80"/>
      <c r="BQ67" s="80"/>
      <c r="BR67" s="80"/>
      <c r="BS67" s="80"/>
      <c r="BT67" s="80"/>
      <c r="BU67" s="80"/>
      <c r="BV67" s="80"/>
      <c r="BW67" s="80"/>
      <c r="BX67" s="80"/>
      <c r="BY67" s="80"/>
      <c r="BZ67" s="81"/>
    </row>
    <row r="68" spans="1:78" ht="13.5" customHeight="1" x14ac:dyDescent="0.15">
      <c r="A68" s="2"/>
      <c r="B68" s="17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18"/>
      <c r="BK68" s="2"/>
      <c r="BL68" s="79"/>
      <c r="BM68" s="80"/>
      <c r="BN68" s="80"/>
      <c r="BO68" s="80"/>
      <c r="BP68" s="80"/>
      <c r="BQ68" s="80"/>
      <c r="BR68" s="80"/>
      <c r="BS68" s="80"/>
      <c r="BT68" s="80"/>
      <c r="BU68" s="80"/>
      <c r="BV68" s="80"/>
      <c r="BW68" s="80"/>
      <c r="BX68" s="80"/>
      <c r="BY68" s="80"/>
      <c r="BZ68" s="81"/>
    </row>
    <row r="69" spans="1:78" ht="13.5" customHeight="1" x14ac:dyDescent="0.15">
      <c r="A69" s="2"/>
      <c r="B69" s="17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18"/>
      <c r="BK69" s="2"/>
      <c r="BL69" s="79"/>
      <c r="BM69" s="80"/>
      <c r="BN69" s="80"/>
      <c r="BO69" s="80"/>
      <c r="BP69" s="80"/>
      <c r="BQ69" s="80"/>
      <c r="BR69" s="80"/>
      <c r="BS69" s="80"/>
      <c r="BT69" s="80"/>
      <c r="BU69" s="80"/>
      <c r="BV69" s="80"/>
      <c r="BW69" s="80"/>
      <c r="BX69" s="80"/>
      <c r="BY69" s="80"/>
      <c r="BZ69" s="81"/>
    </row>
    <row r="70" spans="1:78" ht="13.5" customHeight="1" x14ac:dyDescent="0.15">
      <c r="A70" s="2"/>
      <c r="B70" s="17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18"/>
      <c r="BK70" s="2"/>
      <c r="BL70" s="79"/>
      <c r="BM70" s="80"/>
      <c r="BN70" s="80"/>
      <c r="BO70" s="80"/>
      <c r="BP70" s="80"/>
      <c r="BQ70" s="80"/>
      <c r="BR70" s="80"/>
      <c r="BS70" s="80"/>
      <c r="BT70" s="80"/>
      <c r="BU70" s="80"/>
      <c r="BV70" s="80"/>
      <c r="BW70" s="80"/>
      <c r="BX70" s="80"/>
      <c r="BY70" s="80"/>
      <c r="BZ70" s="81"/>
    </row>
    <row r="71" spans="1:78" ht="13.5" customHeight="1" x14ac:dyDescent="0.15">
      <c r="A71" s="2"/>
      <c r="B71" s="17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18"/>
      <c r="BK71" s="2"/>
      <c r="BL71" s="79"/>
      <c r="BM71" s="80"/>
      <c r="BN71" s="80"/>
      <c r="BO71" s="80"/>
      <c r="BP71" s="80"/>
      <c r="BQ71" s="80"/>
      <c r="BR71" s="80"/>
      <c r="BS71" s="80"/>
      <c r="BT71" s="80"/>
      <c r="BU71" s="80"/>
      <c r="BV71" s="80"/>
      <c r="BW71" s="80"/>
      <c r="BX71" s="80"/>
      <c r="BY71" s="80"/>
      <c r="BZ71" s="81"/>
    </row>
    <row r="72" spans="1:78" ht="13.5" customHeight="1" x14ac:dyDescent="0.15">
      <c r="A72" s="2"/>
      <c r="B72" s="17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18"/>
      <c r="BK72" s="2"/>
      <c r="BL72" s="79"/>
      <c r="BM72" s="80"/>
      <c r="BN72" s="80"/>
      <c r="BO72" s="80"/>
      <c r="BP72" s="80"/>
      <c r="BQ72" s="80"/>
      <c r="BR72" s="80"/>
      <c r="BS72" s="80"/>
      <c r="BT72" s="80"/>
      <c r="BU72" s="80"/>
      <c r="BV72" s="80"/>
      <c r="BW72" s="80"/>
      <c r="BX72" s="80"/>
      <c r="BY72" s="80"/>
      <c r="BZ72" s="81"/>
    </row>
    <row r="73" spans="1:78" ht="13.5" customHeight="1" x14ac:dyDescent="0.15">
      <c r="A73" s="2"/>
      <c r="B73" s="17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18"/>
      <c r="BK73" s="2"/>
      <c r="BL73" s="79"/>
      <c r="BM73" s="80"/>
      <c r="BN73" s="80"/>
      <c r="BO73" s="80"/>
      <c r="BP73" s="80"/>
      <c r="BQ73" s="80"/>
      <c r="BR73" s="80"/>
      <c r="BS73" s="80"/>
      <c r="BT73" s="80"/>
      <c r="BU73" s="80"/>
      <c r="BV73" s="80"/>
      <c r="BW73" s="80"/>
      <c r="BX73" s="80"/>
      <c r="BY73" s="80"/>
      <c r="BZ73" s="81"/>
    </row>
    <row r="74" spans="1:78" ht="13.5" customHeight="1" x14ac:dyDescent="0.15">
      <c r="A74" s="2"/>
      <c r="B74" s="17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18"/>
      <c r="BK74" s="2"/>
      <c r="BL74" s="79"/>
      <c r="BM74" s="80"/>
      <c r="BN74" s="80"/>
      <c r="BO74" s="80"/>
      <c r="BP74" s="80"/>
      <c r="BQ74" s="80"/>
      <c r="BR74" s="80"/>
      <c r="BS74" s="80"/>
      <c r="BT74" s="80"/>
      <c r="BU74" s="80"/>
      <c r="BV74" s="80"/>
      <c r="BW74" s="80"/>
      <c r="BX74" s="80"/>
      <c r="BY74" s="80"/>
      <c r="BZ74" s="81"/>
    </row>
    <row r="75" spans="1:78" ht="13.5" customHeight="1" x14ac:dyDescent="0.15">
      <c r="A75" s="2"/>
      <c r="B75" s="17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18"/>
      <c r="BK75" s="2"/>
      <c r="BL75" s="79"/>
      <c r="BM75" s="80"/>
      <c r="BN75" s="80"/>
      <c r="BO75" s="80"/>
      <c r="BP75" s="80"/>
      <c r="BQ75" s="80"/>
      <c r="BR75" s="80"/>
      <c r="BS75" s="80"/>
      <c r="BT75" s="80"/>
      <c r="BU75" s="80"/>
      <c r="BV75" s="80"/>
      <c r="BW75" s="80"/>
      <c r="BX75" s="80"/>
      <c r="BY75" s="80"/>
      <c r="BZ75" s="81"/>
    </row>
    <row r="76" spans="1:78" ht="13.5" customHeight="1" x14ac:dyDescent="0.15">
      <c r="A76" s="2"/>
      <c r="B76" s="17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18"/>
      <c r="BK76" s="2"/>
      <c r="BL76" s="79"/>
      <c r="BM76" s="80"/>
      <c r="BN76" s="80"/>
      <c r="BO76" s="80"/>
      <c r="BP76" s="80"/>
      <c r="BQ76" s="80"/>
      <c r="BR76" s="80"/>
      <c r="BS76" s="80"/>
      <c r="BT76" s="80"/>
      <c r="BU76" s="80"/>
      <c r="BV76" s="80"/>
      <c r="BW76" s="80"/>
      <c r="BX76" s="80"/>
      <c r="BY76" s="80"/>
      <c r="BZ76" s="81"/>
    </row>
    <row r="77" spans="1:78" ht="13.5" customHeight="1" x14ac:dyDescent="0.15">
      <c r="A77" s="2"/>
      <c r="B77" s="17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18"/>
      <c r="BK77" s="2"/>
      <c r="BL77" s="79"/>
      <c r="BM77" s="80"/>
      <c r="BN77" s="80"/>
      <c r="BO77" s="80"/>
      <c r="BP77" s="80"/>
      <c r="BQ77" s="80"/>
      <c r="BR77" s="80"/>
      <c r="BS77" s="80"/>
      <c r="BT77" s="80"/>
      <c r="BU77" s="80"/>
      <c r="BV77" s="80"/>
      <c r="BW77" s="80"/>
      <c r="BX77" s="80"/>
      <c r="BY77" s="80"/>
      <c r="BZ77" s="81"/>
    </row>
    <row r="78" spans="1:78" ht="13.5" customHeight="1" x14ac:dyDescent="0.15">
      <c r="A78" s="2"/>
      <c r="B78" s="17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18"/>
      <c r="BK78" s="2"/>
      <c r="BL78" s="79"/>
      <c r="BM78" s="80"/>
      <c r="BN78" s="80"/>
      <c r="BO78" s="80"/>
      <c r="BP78" s="80"/>
      <c r="BQ78" s="80"/>
      <c r="BR78" s="80"/>
      <c r="BS78" s="80"/>
      <c r="BT78" s="80"/>
      <c r="BU78" s="80"/>
      <c r="BV78" s="80"/>
      <c r="BW78" s="80"/>
      <c r="BX78" s="80"/>
      <c r="BY78" s="80"/>
      <c r="BZ78" s="81"/>
    </row>
    <row r="79" spans="1:78" ht="13.5" customHeight="1" x14ac:dyDescent="0.15">
      <c r="A79" s="2"/>
      <c r="B79" s="17"/>
      <c r="C79" s="82" t="s">
        <v>37</v>
      </c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19"/>
      <c r="V79" s="19"/>
      <c r="W79" s="82" t="s">
        <v>38</v>
      </c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82"/>
      <c r="AL79" s="82"/>
      <c r="AM79" s="82"/>
      <c r="AN79" s="82"/>
      <c r="AO79" s="19"/>
      <c r="AP79" s="19"/>
      <c r="AQ79" s="82" t="s">
        <v>39</v>
      </c>
      <c r="AR79" s="82"/>
      <c r="AS79" s="82"/>
      <c r="AT79" s="82"/>
      <c r="AU79" s="82"/>
      <c r="AV79" s="82"/>
      <c r="AW79" s="82"/>
      <c r="AX79" s="82"/>
      <c r="AY79" s="82"/>
      <c r="AZ79" s="82"/>
      <c r="BA79" s="82"/>
      <c r="BB79" s="82"/>
      <c r="BC79" s="82"/>
      <c r="BD79" s="82"/>
      <c r="BE79" s="82"/>
      <c r="BF79" s="82"/>
      <c r="BG79" s="82"/>
      <c r="BH79" s="82"/>
      <c r="BI79" s="4"/>
      <c r="BJ79" s="18"/>
      <c r="BK79" s="2"/>
      <c r="BL79" s="79"/>
      <c r="BM79" s="80"/>
      <c r="BN79" s="80"/>
      <c r="BO79" s="80"/>
      <c r="BP79" s="80"/>
      <c r="BQ79" s="80"/>
      <c r="BR79" s="80"/>
      <c r="BS79" s="80"/>
      <c r="BT79" s="80"/>
      <c r="BU79" s="80"/>
      <c r="BV79" s="80"/>
      <c r="BW79" s="80"/>
      <c r="BX79" s="80"/>
      <c r="BY79" s="80"/>
      <c r="BZ79" s="81"/>
    </row>
    <row r="80" spans="1:78" ht="13.5" customHeight="1" x14ac:dyDescent="0.15">
      <c r="A80" s="2"/>
      <c r="B80" s="17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19"/>
      <c r="V80" s="19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  <c r="AK80" s="82"/>
      <c r="AL80" s="82"/>
      <c r="AM80" s="82"/>
      <c r="AN80" s="82"/>
      <c r="AO80" s="19"/>
      <c r="AP80" s="19"/>
      <c r="AQ80" s="82"/>
      <c r="AR80" s="82"/>
      <c r="AS80" s="82"/>
      <c r="AT80" s="82"/>
      <c r="AU80" s="82"/>
      <c r="AV80" s="82"/>
      <c r="AW80" s="82"/>
      <c r="AX80" s="82"/>
      <c r="AY80" s="82"/>
      <c r="AZ80" s="82"/>
      <c r="BA80" s="82"/>
      <c r="BB80" s="82"/>
      <c r="BC80" s="82"/>
      <c r="BD80" s="82"/>
      <c r="BE80" s="82"/>
      <c r="BF80" s="82"/>
      <c r="BG80" s="82"/>
      <c r="BH80" s="82"/>
      <c r="BI80" s="4"/>
      <c r="BJ80" s="18"/>
      <c r="BK80" s="2"/>
      <c r="BL80" s="79"/>
      <c r="BM80" s="80"/>
      <c r="BN80" s="80"/>
      <c r="BO80" s="80"/>
      <c r="BP80" s="80"/>
      <c r="BQ80" s="80"/>
      <c r="BR80" s="80"/>
      <c r="BS80" s="80"/>
      <c r="BT80" s="80"/>
      <c r="BU80" s="80"/>
      <c r="BV80" s="80"/>
      <c r="BW80" s="80"/>
      <c r="BX80" s="80"/>
      <c r="BY80" s="80"/>
      <c r="BZ80" s="81"/>
    </row>
    <row r="81" spans="1:78" ht="13.5" customHeight="1" x14ac:dyDescent="0.15">
      <c r="A81" s="2"/>
      <c r="B81" s="17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4"/>
      <c r="V81" s="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4"/>
      <c r="AP81" s="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4"/>
      <c r="BJ81" s="18"/>
      <c r="BK81" s="2"/>
      <c r="BL81" s="79"/>
      <c r="BM81" s="80"/>
      <c r="BN81" s="80"/>
      <c r="BO81" s="80"/>
      <c r="BP81" s="80"/>
      <c r="BQ81" s="80"/>
      <c r="BR81" s="80"/>
      <c r="BS81" s="80"/>
      <c r="BT81" s="80"/>
      <c r="BU81" s="80"/>
      <c r="BV81" s="80"/>
      <c r="BW81" s="80"/>
      <c r="BX81" s="80"/>
      <c r="BY81" s="80"/>
      <c r="BZ81" s="81"/>
    </row>
    <row r="82" spans="1:78" ht="13.5" customHeight="1" x14ac:dyDescent="0.15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83"/>
      <c r="BM82" s="84"/>
      <c r="BN82" s="84"/>
      <c r="BO82" s="84"/>
      <c r="BP82" s="84"/>
      <c r="BQ82" s="84"/>
      <c r="BR82" s="84"/>
      <c r="BS82" s="84"/>
      <c r="BT82" s="84"/>
      <c r="BU82" s="84"/>
      <c r="BV82" s="84"/>
      <c r="BW82" s="84"/>
      <c r="BX82" s="84"/>
      <c r="BY82" s="84"/>
      <c r="BZ82" s="85"/>
    </row>
    <row r="83" spans="1:78" x14ac:dyDescent="0.15">
      <c r="C83" s="25" t="s">
        <v>40</v>
      </c>
    </row>
    <row r="84" spans="1:78" hidden="1" x14ac:dyDescent="0.15">
      <c r="B84" s="26" t="s">
        <v>41</v>
      </c>
      <c r="C84" s="26"/>
      <c r="D84" s="26"/>
      <c r="E84" s="26" t="s">
        <v>42</v>
      </c>
      <c r="F84" s="26" t="s">
        <v>43</v>
      </c>
      <c r="G84" s="26" t="s">
        <v>44</v>
      </c>
      <c r="H84" s="26" t="s">
        <v>45</v>
      </c>
      <c r="I84" s="26" t="s">
        <v>46</v>
      </c>
      <c r="J84" s="26" t="s">
        <v>47</v>
      </c>
      <c r="K84" s="26" t="s">
        <v>48</v>
      </c>
      <c r="L84" s="26" t="s">
        <v>49</v>
      </c>
      <c r="M84" s="26" t="s">
        <v>50</v>
      </c>
      <c r="N84" s="26" t="s">
        <v>51</v>
      </c>
      <c r="O84" s="26" t="s">
        <v>52</v>
      </c>
    </row>
    <row r="85" spans="1:78" hidden="1" x14ac:dyDescent="0.15">
      <c r="B85" s="26"/>
      <c r="C85" s="26"/>
      <c r="D85" s="26"/>
      <c r="E85" s="26" t="str">
        <f>データ!AH6</f>
        <v>【113.39】</v>
      </c>
      <c r="F85" s="26" t="str">
        <f>データ!AS6</f>
        <v>【0.85】</v>
      </c>
      <c r="G85" s="26" t="str">
        <f>データ!BD6</f>
        <v>【264.34】</v>
      </c>
      <c r="H85" s="26" t="str">
        <f>データ!BO6</f>
        <v>【274.27】</v>
      </c>
      <c r="I85" s="26" t="str">
        <f>データ!BZ6</f>
        <v>【104.36】</v>
      </c>
      <c r="J85" s="26" t="str">
        <f>データ!CK6</f>
        <v>【165.71】</v>
      </c>
      <c r="K85" s="26" t="str">
        <f>データ!CV6</f>
        <v>【60.41】</v>
      </c>
      <c r="L85" s="26" t="str">
        <f>データ!DG6</f>
        <v>【89.93】</v>
      </c>
      <c r="M85" s="26" t="str">
        <f>データ!DR6</f>
        <v>【48.12】</v>
      </c>
      <c r="N85" s="26" t="str">
        <f>データ!EC6</f>
        <v>【15.89】</v>
      </c>
      <c r="O85" s="26" t="str">
        <f>データ!EN6</f>
        <v>【0.69】</v>
      </c>
    </row>
  </sheetData>
  <sheetProtection algorithmName="SHA-512" hashValue="DoNZxbAOocbUgk8ltoddje7YKWynHzKv88W8Wv2SCh3WL/FSgs5URHlOC7muurMq2q6w9h0R2b9GcibB3kDPqw==" saltValue="Kgq/TjUA6lJzYiuguEtj2A==" spinCount="100000" sheet="1" objects="1" scenarios="1" formatCells="0" formatColumns="0" formatRows="0"/>
  <mergeCells count="55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9:BM9"/>
    <mergeCell ref="B10:H10"/>
    <mergeCell ref="I10:O10"/>
    <mergeCell ref="P10:V10"/>
    <mergeCell ref="W10:AC10"/>
    <mergeCell ref="AL10:AS10"/>
    <mergeCell ref="AT10:BA10"/>
    <mergeCell ref="BB10:BI10"/>
    <mergeCell ref="BL10:BM10"/>
    <mergeCell ref="AT8:BA8"/>
    <mergeCell ref="BB8:BI8"/>
    <mergeCell ref="BL8:BM8"/>
    <mergeCell ref="B9:H9"/>
    <mergeCell ref="I9:O9"/>
    <mergeCell ref="P9:V9"/>
    <mergeCell ref="W9:AC9"/>
    <mergeCell ref="AL9:AS9"/>
    <mergeCell ref="AT9:BA9"/>
    <mergeCell ref="BB9:BI9"/>
    <mergeCell ref="B8:H8"/>
    <mergeCell ref="I8:O8"/>
    <mergeCell ref="P8:V8"/>
    <mergeCell ref="W8:AC8"/>
    <mergeCell ref="AD8:AJ8"/>
    <mergeCell ref="AL8:AS8"/>
    <mergeCell ref="B2:BZ4"/>
    <mergeCell ref="B6:AG6"/>
    <mergeCell ref="B7:H7"/>
    <mergeCell ref="I7:O7"/>
    <mergeCell ref="P7:V7"/>
    <mergeCell ref="W7:AC7"/>
    <mergeCell ref="AD7:AJ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N10"/>
  <sheetViews>
    <sheetView showGridLines="0" workbookViewId="0"/>
  </sheetViews>
  <sheetFormatPr defaultRowHeight="13.5" x14ac:dyDescent="0.15"/>
  <cols>
    <col min="2" max="144" width="11.875" customWidth="1"/>
  </cols>
  <sheetData>
    <row r="1" spans="1:144" x14ac:dyDescent="0.15">
      <c r="A1" t="s">
        <v>53</v>
      </c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>
        <v>1</v>
      </c>
      <c r="Y1" s="27">
        <v>1</v>
      </c>
      <c r="Z1" s="27">
        <v>1</v>
      </c>
      <c r="AA1" s="27">
        <v>1</v>
      </c>
      <c r="AB1" s="27">
        <v>1</v>
      </c>
      <c r="AC1" s="27">
        <v>1</v>
      </c>
      <c r="AD1" s="27">
        <v>1</v>
      </c>
      <c r="AE1" s="27">
        <v>1</v>
      </c>
      <c r="AF1" s="27">
        <v>1</v>
      </c>
      <c r="AG1" s="27">
        <v>1</v>
      </c>
      <c r="AH1" s="27"/>
      <c r="AI1" s="27">
        <v>1</v>
      </c>
      <c r="AJ1" s="27">
        <v>1</v>
      </c>
      <c r="AK1" s="27">
        <v>1</v>
      </c>
      <c r="AL1" s="27">
        <v>1</v>
      </c>
      <c r="AM1" s="27">
        <v>1</v>
      </c>
      <c r="AN1" s="27">
        <v>1</v>
      </c>
      <c r="AO1" s="27">
        <v>1</v>
      </c>
      <c r="AP1" s="27">
        <v>1</v>
      </c>
      <c r="AQ1" s="27">
        <v>1</v>
      </c>
      <c r="AR1" s="27">
        <v>1</v>
      </c>
      <c r="AS1" s="27"/>
      <c r="AT1" s="27">
        <v>1</v>
      </c>
      <c r="AU1" s="27">
        <v>1</v>
      </c>
      <c r="AV1" s="27">
        <v>1</v>
      </c>
      <c r="AW1" s="27">
        <v>1</v>
      </c>
      <c r="AX1" s="27">
        <v>1</v>
      </c>
      <c r="AY1" s="27">
        <v>1</v>
      </c>
      <c r="AZ1" s="27">
        <v>1</v>
      </c>
      <c r="BA1" s="27">
        <v>1</v>
      </c>
      <c r="BB1" s="27">
        <v>1</v>
      </c>
      <c r="BC1" s="27">
        <v>1</v>
      </c>
      <c r="BD1" s="27"/>
      <c r="BE1" s="27">
        <v>1</v>
      </c>
      <c r="BF1" s="27">
        <v>1</v>
      </c>
      <c r="BG1" s="27">
        <v>1</v>
      </c>
      <c r="BH1" s="27">
        <v>1</v>
      </c>
      <c r="BI1" s="27">
        <v>1</v>
      </c>
      <c r="BJ1" s="27">
        <v>1</v>
      </c>
      <c r="BK1" s="27">
        <v>1</v>
      </c>
      <c r="BL1" s="27">
        <v>1</v>
      </c>
      <c r="BM1" s="27">
        <v>1</v>
      </c>
      <c r="BN1" s="27">
        <v>1</v>
      </c>
      <c r="BO1" s="27"/>
      <c r="BP1" s="27">
        <v>1</v>
      </c>
      <c r="BQ1" s="27">
        <v>1</v>
      </c>
      <c r="BR1" s="27">
        <v>1</v>
      </c>
      <c r="BS1" s="27">
        <v>1</v>
      </c>
      <c r="BT1" s="27">
        <v>1</v>
      </c>
      <c r="BU1" s="27">
        <v>1</v>
      </c>
      <c r="BV1" s="27">
        <v>1</v>
      </c>
      <c r="BW1" s="27">
        <v>1</v>
      </c>
      <c r="BX1" s="27">
        <v>1</v>
      </c>
      <c r="BY1" s="27">
        <v>1</v>
      </c>
      <c r="BZ1" s="27"/>
      <c r="CA1" s="27">
        <v>1</v>
      </c>
      <c r="CB1" s="27">
        <v>1</v>
      </c>
      <c r="CC1" s="27">
        <v>1</v>
      </c>
      <c r="CD1" s="27">
        <v>1</v>
      </c>
      <c r="CE1" s="27">
        <v>1</v>
      </c>
      <c r="CF1" s="27">
        <v>1</v>
      </c>
      <c r="CG1" s="27">
        <v>1</v>
      </c>
      <c r="CH1" s="27">
        <v>1</v>
      </c>
      <c r="CI1" s="27">
        <v>1</v>
      </c>
      <c r="CJ1" s="27">
        <v>1</v>
      </c>
      <c r="CK1" s="27"/>
      <c r="CL1" s="27">
        <v>1</v>
      </c>
      <c r="CM1" s="27">
        <v>1</v>
      </c>
      <c r="CN1" s="27">
        <v>1</v>
      </c>
      <c r="CO1" s="27">
        <v>1</v>
      </c>
      <c r="CP1" s="27">
        <v>1</v>
      </c>
      <c r="CQ1" s="27">
        <v>1</v>
      </c>
      <c r="CR1" s="27">
        <v>1</v>
      </c>
      <c r="CS1" s="27">
        <v>1</v>
      </c>
      <c r="CT1" s="27">
        <v>1</v>
      </c>
      <c r="CU1" s="27">
        <v>1</v>
      </c>
      <c r="CV1" s="27"/>
      <c r="CW1" s="27">
        <v>1</v>
      </c>
      <c r="CX1" s="27">
        <v>1</v>
      </c>
      <c r="CY1" s="27">
        <v>1</v>
      </c>
      <c r="CZ1" s="27">
        <v>1</v>
      </c>
      <c r="DA1" s="27">
        <v>1</v>
      </c>
      <c r="DB1" s="27">
        <v>1</v>
      </c>
      <c r="DC1" s="27">
        <v>1</v>
      </c>
      <c r="DD1" s="27">
        <v>1</v>
      </c>
      <c r="DE1" s="27">
        <v>1</v>
      </c>
      <c r="DF1" s="27">
        <v>1</v>
      </c>
      <c r="DG1" s="27"/>
      <c r="DH1" s="27">
        <v>1</v>
      </c>
      <c r="DI1" s="27">
        <v>1</v>
      </c>
      <c r="DJ1" s="27">
        <v>1</v>
      </c>
      <c r="DK1" s="27">
        <v>1</v>
      </c>
      <c r="DL1" s="27">
        <v>1</v>
      </c>
      <c r="DM1" s="27">
        <v>1</v>
      </c>
      <c r="DN1" s="27">
        <v>1</v>
      </c>
      <c r="DO1" s="27">
        <v>1</v>
      </c>
      <c r="DP1" s="27">
        <v>1</v>
      </c>
      <c r="DQ1" s="27">
        <v>1</v>
      </c>
      <c r="DR1" s="27"/>
      <c r="DS1" s="27">
        <v>1</v>
      </c>
      <c r="DT1" s="27">
        <v>1</v>
      </c>
      <c r="DU1" s="27">
        <v>1</v>
      </c>
      <c r="DV1" s="27">
        <v>1</v>
      </c>
      <c r="DW1" s="27">
        <v>1</v>
      </c>
      <c r="DX1" s="27">
        <v>1</v>
      </c>
      <c r="DY1" s="27">
        <v>1</v>
      </c>
      <c r="DZ1" s="27">
        <v>1</v>
      </c>
      <c r="EA1" s="27">
        <v>1</v>
      </c>
      <c r="EB1" s="27">
        <v>1</v>
      </c>
      <c r="EC1" s="27"/>
      <c r="ED1" s="27">
        <v>1</v>
      </c>
      <c r="EE1" s="27">
        <v>1</v>
      </c>
      <c r="EF1" s="27">
        <v>1</v>
      </c>
      <c r="EG1" s="27">
        <v>1</v>
      </c>
      <c r="EH1" s="27">
        <v>1</v>
      </c>
      <c r="EI1" s="27">
        <v>1</v>
      </c>
      <c r="EJ1" s="27">
        <v>1</v>
      </c>
      <c r="EK1" s="27">
        <v>1</v>
      </c>
      <c r="EL1" s="27">
        <v>1</v>
      </c>
      <c r="EM1" s="27">
        <v>1</v>
      </c>
      <c r="EN1" s="27"/>
    </row>
    <row r="2" spans="1:144" x14ac:dyDescent="0.15">
      <c r="A2" s="28" t="s">
        <v>54</v>
      </c>
      <c r="B2" s="28">
        <f>COLUMN()-1</f>
        <v>1</v>
      </c>
      <c r="C2" s="28">
        <f t="shared" ref="C2:BR2" si="0">COLUMN()-1</f>
        <v>2</v>
      </c>
      <c r="D2" s="28">
        <f t="shared" si="0"/>
        <v>3</v>
      </c>
      <c r="E2" s="28">
        <f t="shared" si="0"/>
        <v>4</v>
      </c>
      <c r="F2" s="28">
        <f t="shared" si="0"/>
        <v>5</v>
      </c>
      <c r="G2" s="28">
        <f t="shared" si="0"/>
        <v>6</v>
      </c>
      <c r="H2" s="28">
        <f t="shared" si="0"/>
        <v>7</v>
      </c>
      <c r="I2" s="28">
        <f t="shared" si="0"/>
        <v>8</v>
      </c>
      <c r="J2" s="28">
        <f t="shared" si="0"/>
        <v>9</v>
      </c>
      <c r="K2" s="28">
        <f t="shared" si="0"/>
        <v>10</v>
      </c>
      <c r="L2" s="28">
        <f t="shared" si="0"/>
        <v>11</v>
      </c>
      <c r="M2" s="28">
        <f t="shared" si="0"/>
        <v>12</v>
      </c>
      <c r="N2" s="28">
        <f t="shared" si="0"/>
        <v>13</v>
      </c>
      <c r="O2" s="28">
        <f t="shared" si="0"/>
        <v>14</v>
      </c>
      <c r="P2" s="28">
        <f t="shared" si="0"/>
        <v>15</v>
      </c>
      <c r="Q2" s="28">
        <f t="shared" si="0"/>
        <v>16</v>
      </c>
      <c r="R2" s="28">
        <f t="shared" si="0"/>
        <v>17</v>
      </c>
      <c r="S2" s="28">
        <f t="shared" si="0"/>
        <v>18</v>
      </c>
      <c r="T2" s="28">
        <f t="shared" si="0"/>
        <v>19</v>
      </c>
      <c r="U2" s="28">
        <f t="shared" si="0"/>
        <v>20</v>
      </c>
      <c r="V2" s="28">
        <f t="shared" si="0"/>
        <v>21</v>
      </c>
      <c r="W2" s="28">
        <f t="shared" si="0"/>
        <v>22</v>
      </c>
      <c r="X2" s="28">
        <f t="shared" si="0"/>
        <v>23</v>
      </c>
      <c r="Y2" s="28">
        <f t="shared" si="0"/>
        <v>24</v>
      </c>
      <c r="Z2" s="28">
        <f t="shared" si="0"/>
        <v>25</v>
      </c>
      <c r="AA2" s="28">
        <f t="shared" si="0"/>
        <v>26</v>
      </c>
      <c r="AB2" s="28">
        <f t="shared" si="0"/>
        <v>27</v>
      </c>
      <c r="AC2" s="28">
        <f t="shared" si="0"/>
        <v>28</v>
      </c>
      <c r="AD2" s="28">
        <f t="shared" si="0"/>
        <v>29</v>
      </c>
      <c r="AE2" s="28">
        <f t="shared" si="0"/>
        <v>30</v>
      </c>
      <c r="AF2" s="28">
        <f t="shared" si="0"/>
        <v>31</v>
      </c>
      <c r="AG2" s="28">
        <f t="shared" si="0"/>
        <v>32</v>
      </c>
      <c r="AH2" s="28">
        <f t="shared" si="0"/>
        <v>33</v>
      </c>
      <c r="AI2" s="28">
        <f t="shared" si="0"/>
        <v>34</v>
      </c>
      <c r="AJ2" s="28">
        <f t="shared" si="0"/>
        <v>35</v>
      </c>
      <c r="AK2" s="28">
        <f t="shared" si="0"/>
        <v>36</v>
      </c>
      <c r="AL2" s="28">
        <f t="shared" si="0"/>
        <v>37</v>
      </c>
      <c r="AM2" s="28">
        <f t="shared" si="0"/>
        <v>38</v>
      </c>
      <c r="AN2" s="28">
        <f t="shared" si="0"/>
        <v>39</v>
      </c>
      <c r="AO2" s="28">
        <f t="shared" si="0"/>
        <v>40</v>
      </c>
      <c r="AP2" s="28">
        <f t="shared" si="0"/>
        <v>41</v>
      </c>
      <c r="AQ2" s="28">
        <f t="shared" si="0"/>
        <v>42</v>
      </c>
      <c r="AR2" s="28">
        <f t="shared" si="0"/>
        <v>43</v>
      </c>
      <c r="AS2" s="28">
        <f t="shared" si="0"/>
        <v>44</v>
      </c>
      <c r="AT2" s="28">
        <f t="shared" si="0"/>
        <v>45</v>
      </c>
      <c r="AU2" s="28">
        <f t="shared" si="0"/>
        <v>46</v>
      </c>
      <c r="AV2" s="28">
        <f t="shared" si="0"/>
        <v>47</v>
      </c>
      <c r="AW2" s="28">
        <f t="shared" si="0"/>
        <v>48</v>
      </c>
      <c r="AX2" s="28">
        <f t="shared" si="0"/>
        <v>49</v>
      </c>
      <c r="AY2" s="28">
        <f t="shared" si="0"/>
        <v>50</v>
      </c>
      <c r="AZ2" s="28">
        <f t="shared" si="0"/>
        <v>51</v>
      </c>
      <c r="BA2" s="28">
        <f t="shared" si="0"/>
        <v>52</v>
      </c>
      <c r="BB2" s="28">
        <f t="shared" si="0"/>
        <v>53</v>
      </c>
      <c r="BC2" s="28">
        <f t="shared" si="0"/>
        <v>54</v>
      </c>
      <c r="BD2" s="28">
        <f t="shared" si="0"/>
        <v>55</v>
      </c>
      <c r="BE2" s="28">
        <f t="shared" si="0"/>
        <v>56</v>
      </c>
      <c r="BF2" s="28">
        <f t="shared" si="0"/>
        <v>57</v>
      </c>
      <c r="BG2" s="28">
        <f t="shared" si="0"/>
        <v>58</v>
      </c>
      <c r="BH2" s="28">
        <f t="shared" si="0"/>
        <v>59</v>
      </c>
      <c r="BI2" s="28">
        <f t="shared" si="0"/>
        <v>60</v>
      </c>
      <c r="BJ2" s="28">
        <f t="shared" si="0"/>
        <v>61</v>
      </c>
      <c r="BK2" s="28">
        <f t="shared" si="0"/>
        <v>62</v>
      </c>
      <c r="BL2" s="28">
        <f t="shared" si="0"/>
        <v>63</v>
      </c>
      <c r="BM2" s="28">
        <f t="shared" si="0"/>
        <v>64</v>
      </c>
      <c r="BN2" s="28">
        <f t="shared" si="0"/>
        <v>65</v>
      </c>
      <c r="BO2" s="28">
        <f t="shared" si="0"/>
        <v>66</v>
      </c>
      <c r="BP2" s="28">
        <f t="shared" si="0"/>
        <v>67</v>
      </c>
      <c r="BQ2" s="28">
        <f t="shared" si="0"/>
        <v>68</v>
      </c>
      <c r="BR2" s="28">
        <f t="shared" si="0"/>
        <v>69</v>
      </c>
      <c r="BS2" s="28">
        <f t="shared" ref="BS2:ED2" si="1">COLUMN()-1</f>
        <v>70</v>
      </c>
      <c r="BT2" s="28">
        <f t="shared" si="1"/>
        <v>71</v>
      </c>
      <c r="BU2" s="28">
        <f t="shared" si="1"/>
        <v>72</v>
      </c>
      <c r="BV2" s="28">
        <f t="shared" si="1"/>
        <v>73</v>
      </c>
      <c r="BW2" s="28">
        <f t="shared" si="1"/>
        <v>74</v>
      </c>
      <c r="BX2" s="28">
        <f t="shared" si="1"/>
        <v>75</v>
      </c>
      <c r="BY2" s="28">
        <f t="shared" si="1"/>
        <v>76</v>
      </c>
      <c r="BZ2" s="28">
        <f t="shared" si="1"/>
        <v>77</v>
      </c>
      <c r="CA2" s="28">
        <f t="shared" si="1"/>
        <v>78</v>
      </c>
      <c r="CB2" s="28">
        <f t="shared" si="1"/>
        <v>79</v>
      </c>
      <c r="CC2" s="28">
        <f t="shared" si="1"/>
        <v>80</v>
      </c>
      <c r="CD2" s="28">
        <f t="shared" si="1"/>
        <v>81</v>
      </c>
      <c r="CE2" s="28">
        <f t="shared" si="1"/>
        <v>82</v>
      </c>
      <c r="CF2" s="28">
        <f t="shared" si="1"/>
        <v>83</v>
      </c>
      <c r="CG2" s="28">
        <f t="shared" si="1"/>
        <v>84</v>
      </c>
      <c r="CH2" s="28">
        <f t="shared" si="1"/>
        <v>85</v>
      </c>
      <c r="CI2" s="28">
        <f t="shared" si="1"/>
        <v>86</v>
      </c>
      <c r="CJ2" s="28">
        <f t="shared" si="1"/>
        <v>87</v>
      </c>
      <c r="CK2" s="28">
        <f t="shared" si="1"/>
        <v>88</v>
      </c>
      <c r="CL2" s="28">
        <f t="shared" si="1"/>
        <v>89</v>
      </c>
      <c r="CM2" s="28">
        <f t="shared" si="1"/>
        <v>90</v>
      </c>
      <c r="CN2" s="28">
        <f t="shared" si="1"/>
        <v>91</v>
      </c>
      <c r="CO2" s="28">
        <f t="shared" si="1"/>
        <v>92</v>
      </c>
      <c r="CP2" s="28">
        <f t="shared" si="1"/>
        <v>93</v>
      </c>
      <c r="CQ2" s="28">
        <f t="shared" si="1"/>
        <v>94</v>
      </c>
      <c r="CR2" s="28">
        <f t="shared" si="1"/>
        <v>95</v>
      </c>
      <c r="CS2" s="28">
        <f t="shared" si="1"/>
        <v>96</v>
      </c>
      <c r="CT2" s="28">
        <f t="shared" si="1"/>
        <v>97</v>
      </c>
      <c r="CU2" s="28">
        <f t="shared" si="1"/>
        <v>98</v>
      </c>
      <c r="CV2" s="28">
        <f t="shared" si="1"/>
        <v>99</v>
      </c>
      <c r="CW2" s="28">
        <f t="shared" si="1"/>
        <v>100</v>
      </c>
      <c r="CX2" s="28">
        <f t="shared" si="1"/>
        <v>101</v>
      </c>
      <c r="CY2" s="28">
        <f t="shared" si="1"/>
        <v>102</v>
      </c>
      <c r="CZ2" s="28">
        <f t="shared" si="1"/>
        <v>103</v>
      </c>
      <c r="DA2" s="28">
        <f t="shared" si="1"/>
        <v>104</v>
      </c>
      <c r="DB2" s="28">
        <f t="shared" si="1"/>
        <v>105</v>
      </c>
      <c r="DC2" s="28">
        <f t="shared" si="1"/>
        <v>106</v>
      </c>
      <c r="DD2" s="28">
        <f t="shared" si="1"/>
        <v>107</v>
      </c>
      <c r="DE2" s="28">
        <f t="shared" si="1"/>
        <v>108</v>
      </c>
      <c r="DF2" s="28">
        <f t="shared" si="1"/>
        <v>109</v>
      </c>
      <c r="DG2" s="28">
        <f t="shared" si="1"/>
        <v>110</v>
      </c>
      <c r="DH2" s="28">
        <f t="shared" si="1"/>
        <v>111</v>
      </c>
      <c r="DI2" s="28">
        <f t="shared" si="1"/>
        <v>112</v>
      </c>
      <c r="DJ2" s="28">
        <f t="shared" si="1"/>
        <v>113</v>
      </c>
      <c r="DK2" s="28">
        <f t="shared" si="1"/>
        <v>114</v>
      </c>
      <c r="DL2" s="28">
        <f t="shared" si="1"/>
        <v>115</v>
      </c>
      <c r="DM2" s="28">
        <f t="shared" si="1"/>
        <v>116</v>
      </c>
      <c r="DN2" s="28">
        <f t="shared" si="1"/>
        <v>117</v>
      </c>
      <c r="DO2" s="28">
        <f t="shared" si="1"/>
        <v>118</v>
      </c>
      <c r="DP2" s="28">
        <f t="shared" si="1"/>
        <v>119</v>
      </c>
      <c r="DQ2" s="28">
        <f t="shared" si="1"/>
        <v>120</v>
      </c>
      <c r="DR2" s="28">
        <f t="shared" si="1"/>
        <v>121</v>
      </c>
      <c r="DS2" s="28">
        <f t="shared" si="1"/>
        <v>122</v>
      </c>
      <c r="DT2" s="28">
        <f t="shared" si="1"/>
        <v>123</v>
      </c>
      <c r="DU2" s="28">
        <f t="shared" si="1"/>
        <v>124</v>
      </c>
      <c r="DV2" s="28">
        <f t="shared" si="1"/>
        <v>125</v>
      </c>
      <c r="DW2" s="28">
        <f t="shared" si="1"/>
        <v>126</v>
      </c>
      <c r="DX2" s="28">
        <f t="shared" si="1"/>
        <v>127</v>
      </c>
      <c r="DY2" s="28">
        <f t="shared" si="1"/>
        <v>128</v>
      </c>
      <c r="DZ2" s="28">
        <f t="shared" si="1"/>
        <v>129</v>
      </c>
      <c r="EA2" s="28">
        <f t="shared" si="1"/>
        <v>130</v>
      </c>
      <c r="EB2" s="28">
        <f t="shared" si="1"/>
        <v>131</v>
      </c>
      <c r="EC2" s="28">
        <f t="shared" si="1"/>
        <v>132</v>
      </c>
      <c r="ED2" s="28">
        <f t="shared" si="1"/>
        <v>133</v>
      </c>
      <c r="EE2" s="28">
        <f t="shared" ref="EE2:EN2" si="2">COLUMN()-1</f>
        <v>134</v>
      </c>
      <c r="EF2" s="28">
        <f t="shared" si="2"/>
        <v>135</v>
      </c>
      <c r="EG2" s="28">
        <f t="shared" si="2"/>
        <v>136</v>
      </c>
      <c r="EH2" s="28">
        <f t="shared" si="2"/>
        <v>137</v>
      </c>
      <c r="EI2" s="28">
        <f t="shared" si="2"/>
        <v>138</v>
      </c>
      <c r="EJ2" s="28">
        <f t="shared" si="2"/>
        <v>139</v>
      </c>
      <c r="EK2" s="28">
        <f t="shared" si="2"/>
        <v>140</v>
      </c>
      <c r="EL2" s="28">
        <f t="shared" si="2"/>
        <v>141</v>
      </c>
      <c r="EM2" s="28">
        <f t="shared" si="2"/>
        <v>142</v>
      </c>
      <c r="EN2" s="28">
        <f t="shared" si="2"/>
        <v>143</v>
      </c>
    </row>
    <row r="3" spans="1:144" x14ac:dyDescent="0.15">
      <c r="A3" s="28" t="s">
        <v>55</v>
      </c>
      <c r="B3" s="29" t="s">
        <v>56</v>
      </c>
      <c r="C3" s="29" t="s">
        <v>57</v>
      </c>
      <c r="D3" s="29" t="s">
        <v>58</v>
      </c>
      <c r="E3" s="29" t="s">
        <v>59</v>
      </c>
      <c r="F3" s="29" t="s">
        <v>60</v>
      </c>
      <c r="G3" s="29" t="s">
        <v>61</v>
      </c>
      <c r="H3" s="87" t="s">
        <v>62</v>
      </c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9"/>
      <c r="X3" s="93" t="s">
        <v>63</v>
      </c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 t="s">
        <v>64</v>
      </c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86"/>
      <c r="DW3" s="86"/>
      <c r="DX3" s="86"/>
      <c r="DY3" s="86"/>
      <c r="DZ3" s="86"/>
      <c r="EA3" s="86"/>
      <c r="EB3" s="86"/>
      <c r="EC3" s="86"/>
      <c r="ED3" s="86"/>
      <c r="EE3" s="86"/>
      <c r="EF3" s="86"/>
      <c r="EG3" s="86"/>
      <c r="EH3" s="86"/>
      <c r="EI3" s="86"/>
      <c r="EJ3" s="86"/>
      <c r="EK3" s="86"/>
      <c r="EL3" s="86"/>
      <c r="EM3" s="86"/>
      <c r="EN3" s="86"/>
    </row>
    <row r="4" spans="1:144" x14ac:dyDescent="0.15">
      <c r="A4" s="28" t="s">
        <v>65</v>
      </c>
      <c r="B4" s="30"/>
      <c r="C4" s="30"/>
      <c r="D4" s="30"/>
      <c r="E4" s="30"/>
      <c r="F4" s="30"/>
      <c r="G4" s="30"/>
      <c r="H4" s="90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2"/>
      <c r="X4" s="86" t="s">
        <v>66</v>
      </c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 t="s">
        <v>67</v>
      </c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 t="s">
        <v>68</v>
      </c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 t="s">
        <v>69</v>
      </c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 t="s">
        <v>70</v>
      </c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 t="s">
        <v>71</v>
      </c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 t="s">
        <v>72</v>
      </c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 t="s">
        <v>73</v>
      </c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 t="s">
        <v>74</v>
      </c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 t="s">
        <v>75</v>
      </c>
      <c r="DT4" s="86"/>
      <c r="DU4" s="86"/>
      <c r="DV4" s="86"/>
      <c r="DW4" s="86"/>
      <c r="DX4" s="86"/>
      <c r="DY4" s="86"/>
      <c r="DZ4" s="86"/>
      <c r="EA4" s="86"/>
      <c r="EB4" s="86"/>
      <c r="EC4" s="86"/>
      <c r="ED4" s="86" t="s">
        <v>76</v>
      </c>
      <c r="EE4" s="86"/>
      <c r="EF4" s="86"/>
      <c r="EG4" s="86"/>
      <c r="EH4" s="86"/>
      <c r="EI4" s="86"/>
      <c r="EJ4" s="86"/>
      <c r="EK4" s="86"/>
      <c r="EL4" s="86"/>
      <c r="EM4" s="86"/>
      <c r="EN4" s="86"/>
    </row>
    <row r="5" spans="1:144" x14ac:dyDescent="0.15">
      <c r="A5" s="28" t="s">
        <v>77</v>
      </c>
      <c r="B5" s="31"/>
      <c r="C5" s="31"/>
      <c r="D5" s="31"/>
      <c r="E5" s="31"/>
      <c r="F5" s="31"/>
      <c r="G5" s="31"/>
      <c r="H5" s="32" t="s">
        <v>78</v>
      </c>
      <c r="I5" s="32" t="s">
        <v>79</v>
      </c>
      <c r="J5" s="32" t="s">
        <v>80</v>
      </c>
      <c r="K5" s="32" t="s">
        <v>81</v>
      </c>
      <c r="L5" s="32" t="s">
        <v>82</v>
      </c>
      <c r="M5" s="32" t="s">
        <v>5</v>
      </c>
      <c r="N5" s="32" t="s">
        <v>83</v>
      </c>
      <c r="O5" s="32" t="s">
        <v>84</v>
      </c>
      <c r="P5" s="32" t="s">
        <v>85</v>
      </c>
      <c r="Q5" s="32" t="s">
        <v>86</v>
      </c>
      <c r="R5" s="32" t="s">
        <v>87</v>
      </c>
      <c r="S5" s="32" t="s">
        <v>88</v>
      </c>
      <c r="T5" s="32" t="s">
        <v>89</v>
      </c>
      <c r="U5" s="32" t="s">
        <v>90</v>
      </c>
      <c r="V5" s="32" t="s">
        <v>91</v>
      </c>
      <c r="W5" s="32" t="s">
        <v>92</v>
      </c>
      <c r="X5" s="32" t="s">
        <v>93</v>
      </c>
      <c r="Y5" s="32" t="s">
        <v>94</v>
      </c>
      <c r="Z5" s="32" t="s">
        <v>95</v>
      </c>
      <c r="AA5" s="32" t="s">
        <v>96</v>
      </c>
      <c r="AB5" s="32" t="s">
        <v>97</v>
      </c>
      <c r="AC5" s="32" t="s">
        <v>98</v>
      </c>
      <c r="AD5" s="32" t="s">
        <v>99</v>
      </c>
      <c r="AE5" s="32" t="s">
        <v>100</v>
      </c>
      <c r="AF5" s="32" t="s">
        <v>101</v>
      </c>
      <c r="AG5" s="32" t="s">
        <v>102</v>
      </c>
      <c r="AH5" s="32" t="s">
        <v>41</v>
      </c>
      <c r="AI5" s="32" t="s">
        <v>93</v>
      </c>
      <c r="AJ5" s="32" t="s">
        <v>94</v>
      </c>
      <c r="AK5" s="32" t="s">
        <v>95</v>
      </c>
      <c r="AL5" s="32" t="s">
        <v>96</v>
      </c>
      <c r="AM5" s="32" t="s">
        <v>97</v>
      </c>
      <c r="AN5" s="32" t="s">
        <v>98</v>
      </c>
      <c r="AO5" s="32" t="s">
        <v>99</v>
      </c>
      <c r="AP5" s="32" t="s">
        <v>100</v>
      </c>
      <c r="AQ5" s="32" t="s">
        <v>101</v>
      </c>
      <c r="AR5" s="32" t="s">
        <v>102</v>
      </c>
      <c r="AS5" s="32" t="s">
        <v>103</v>
      </c>
      <c r="AT5" s="32" t="s">
        <v>93</v>
      </c>
      <c r="AU5" s="32" t="s">
        <v>94</v>
      </c>
      <c r="AV5" s="32" t="s">
        <v>95</v>
      </c>
      <c r="AW5" s="32" t="s">
        <v>96</v>
      </c>
      <c r="AX5" s="32" t="s">
        <v>97</v>
      </c>
      <c r="AY5" s="32" t="s">
        <v>98</v>
      </c>
      <c r="AZ5" s="32" t="s">
        <v>99</v>
      </c>
      <c r="BA5" s="32" t="s">
        <v>100</v>
      </c>
      <c r="BB5" s="32" t="s">
        <v>101</v>
      </c>
      <c r="BC5" s="32" t="s">
        <v>102</v>
      </c>
      <c r="BD5" s="32" t="s">
        <v>103</v>
      </c>
      <c r="BE5" s="32" t="s">
        <v>93</v>
      </c>
      <c r="BF5" s="32" t="s">
        <v>94</v>
      </c>
      <c r="BG5" s="32" t="s">
        <v>95</v>
      </c>
      <c r="BH5" s="32" t="s">
        <v>96</v>
      </c>
      <c r="BI5" s="32" t="s">
        <v>97</v>
      </c>
      <c r="BJ5" s="32" t="s">
        <v>98</v>
      </c>
      <c r="BK5" s="32" t="s">
        <v>99</v>
      </c>
      <c r="BL5" s="32" t="s">
        <v>100</v>
      </c>
      <c r="BM5" s="32" t="s">
        <v>101</v>
      </c>
      <c r="BN5" s="32" t="s">
        <v>102</v>
      </c>
      <c r="BO5" s="32" t="s">
        <v>103</v>
      </c>
      <c r="BP5" s="32" t="s">
        <v>93</v>
      </c>
      <c r="BQ5" s="32" t="s">
        <v>94</v>
      </c>
      <c r="BR5" s="32" t="s">
        <v>95</v>
      </c>
      <c r="BS5" s="32" t="s">
        <v>96</v>
      </c>
      <c r="BT5" s="32" t="s">
        <v>97</v>
      </c>
      <c r="BU5" s="32" t="s">
        <v>98</v>
      </c>
      <c r="BV5" s="32" t="s">
        <v>99</v>
      </c>
      <c r="BW5" s="32" t="s">
        <v>100</v>
      </c>
      <c r="BX5" s="32" t="s">
        <v>101</v>
      </c>
      <c r="BY5" s="32" t="s">
        <v>102</v>
      </c>
      <c r="BZ5" s="32" t="s">
        <v>103</v>
      </c>
      <c r="CA5" s="32" t="s">
        <v>93</v>
      </c>
      <c r="CB5" s="32" t="s">
        <v>94</v>
      </c>
      <c r="CC5" s="32" t="s">
        <v>95</v>
      </c>
      <c r="CD5" s="32" t="s">
        <v>96</v>
      </c>
      <c r="CE5" s="32" t="s">
        <v>97</v>
      </c>
      <c r="CF5" s="32" t="s">
        <v>98</v>
      </c>
      <c r="CG5" s="32" t="s">
        <v>99</v>
      </c>
      <c r="CH5" s="32" t="s">
        <v>100</v>
      </c>
      <c r="CI5" s="32" t="s">
        <v>101</v>
      </c>
      <c r="CJ5" s="32" t="s">
        <v>102</v>
      </c>
      <c r="CK5" s="32" t="s">
        <v>103</v>
      </c>
      <c r="CL5" s="32" t="s">
        <v>93</v>
      </c>
      <c r="CM5" s="32" t="s">
        <v>94</v>
      </c>
      <c r="CN5" s="32" t="s">
        <v>95</v>
      </c>
      <c r="CO5" s="32" t="s">
        <v>96</v>
      </c>
      <c r="CP5" s="32" t="s">
        <v>97</v>
      </c>
      <c r="CQ5" s="32" t="s">
        <v>98</v>
      </c>
      <c r="CR5" s="32" t="s">
        <v>99</v>
      </c>
      <c r="CS5" s="32" t="s">
        <v>100</v>
      </c>
      <c r="CT5" s="32" t="s">
        <v>101</v>
      </c>
      <c r="CU5" s="32" t="s">
        <v>102</v>
      </c>
      <c r="CV5" s="32" t="s">
        <v>103</v>
      </c>
      <c r="CW5" s="32" t="s">
        <v>93</v>
      </c>
      <c r="CX5" s="32" t="s">
        <v>94</v>
      </c>
      <c r="CY5" s="32" t="s">
        <v>95</v>
      </c>
      <c r="CZ5" s="32" t="s">
        <v>96</v>
      </c>
      <c r="DA5" s="32" t="s">
        <v>97</v>
      </c>
      <c r="DB5" s="32" t="s">
        <v>98</v>
      </c>
      <c r="DC5" s="32" t="s">
        <v>99</v>
      </c>
      <c r="DD5" s="32" t="s">
        <v>100</v>
      </c>
      <c r="DE5" s="32" t="s">
        <v>101</v>
      </c>
      <c r="DF5" s="32" t="s">
        <v>102</v>
      </c>
      <c r="DG5" s="32" t="s">
        <v>103</v>
      </c>
      <c r="DH5" s="32" t="s">
        <v>93</v>
      </c>
      <c r="DI5" s="32" t="s">
        <v>94</v>
      </c>
      <c r="DJ5" s="32" t="s">
        <v>95</v>
      </c>
      <c r="DK5" s="32" t="s">
        <v>96</v>
      </c>
      <c r="DL5" s="32" t="s">
        <v>97</v>
      </c>
      <c r="DM5" s="32" t="s">
        <v>98</v>
      </c>
      <c r="DN5" s="32" t="s">
        <v>99</v>
      </c>
      <c r="DO5" s="32" t="s">
        <v>100</v>
      </c>
      <c r="DP5" s="32" t="s">
        <v>101</v>
      </c>
      <c r="DQ5" s="32" t="s">
        <v>102</v>
      </c>
      <c r="DR5" s="32" t="s">
        <v>103</v>
      </c>
      <c r="DS5" s="32" t="s">
        <v>93</v>
      </c>
      <c r="DT5" s="32" t="s">
        <v>94</v>
      </c>
      <c r="DU5" s="32" t="s">
        <v>95</v>
      </c>
      <c r="DV5" s="32" t="s">
        <v>96</v>
      </c>
      <c r="DW5" s="32" t="s">
        <v>97</v>
      </c>
      <c r="DX5" s="32" t="s">
        <v>98</v>
      </c>
      <c r="DY5" s="32" t="s">
        <v>99</v>
      </c>
      <c r="DZ5" s="32" t="s">
        <v>100</v>
      </c>
      <c r="EA5" s="32" t="s">
        <v>101</v>
      </c>
      <c r="EB5" s="32" t="s">
        <v>102</v>
      </c>
      <c r="EC5" s="32" t="s">
        <v>103</v>
      </c>
      <c r="ED5" s="32" t="s">
        <v>93</v>
      </c>
      <c r="EE5" s="32" t="s">
        <v>94</v>
      </c>
      <c r="EF5" s="32" t="s">
        <v>95</v>
      </c>
      <c r="EG5" s="32" t="s">
        <v>96</v>
      </c>
      <c r="EH5" s="32" t="s">
        <v>97</v>
      </c>
      <c r="EI5" s="32" t="s">
        <v>98</v>
      </c>
      <c r="EJ5" s="32" t="s">
        <v>99</v>
      </c>
      <c r="EK5" s="32" t="s">
        <v>100</v>
      </c>
      <c r="EL5" s="32" t="s">
        <v>101</v>
      </c>
      <c r="EM5" s="32" t="s">
        <v>102</v>
      </c>
      <c r="EN5" s="32" t="s">
        <v>103</v>
      </c>
    </row>
    <row r="6" spans="1:144" s="36" customFormat="1" x14ac:dyDescent="0.15">
      <c r="A6" s="28" t="s">
        <v>104</v>
      </c>
      <c r="B6" s="33">
        <f>B7</f>
        <v>2017</v>
      </c>
      <c r="C6" s="33">
        <f t="shared" ref="C6:W6" si="3">C7</f>
        <v>44016</v>
      </c>
      <c r="D6" s="33">
        <f t="shared" si="3"/>
        <v>46</v>
      </c>
      <c r="E6" s="33">
        <f t="shared" si="3"/>
        <v>1</v>
      </c>
      <c r="F6" s="33">
        <f t="shared" si="3"/>
        <v>0</v>
      </c>
      <c r="G6" s="33">
        <f t="shared" si="3"/>
        <v>1</v>
      </c>
      <c r="H6" s="33" t="str">
        <f t="shared" si="3"/>
        <v>宮城県　松島町</v>
      </c>
      <c r="I6" s="33" t="str">
        <f t="shared" si="3"/>
        <v>法適用</v>
      </c>
      <c r="J6" s="33" t="str">
        <f t="shared" si="3"/>
        <v>水道事業</v>
      </c>
      <c r="K6" s="33" t="str">
        <f t="shared" si="3"/>
        <v>末端給水事業</v>
      </c>
      <c r="L6" s="33" t="str">
        <f t="shared" si="3"/>
        <v>A7</v>
      </c>
      <c r="M6" s="33" t="str">
        <f t="shared" si="3"/>
        <v>非設置</v>
      </c>
      <c r="N6" s="34" t="str">
        <f t="shared" si="3"/>
        <v>-</v>
      </c>
      <c r="O6" s="34">
        <f t="shared" si="3"/>
        <v>88.16</v>
      </c>
      <c r="P6" s="34">
        <f t="shared" si="3"/>
        <v>99.93</v>
      </c>
      <c r="Q6" s="34">
        <f t="shared" si="3"/>
        <v>4530</v>
      </c>
      <c r="R6" s="34">
        <f t="shared" si="3"/>
        <v>14459</v>
      </c>
      <c r="S6" s="34">
        <f t="shared" si="3"/>
        <v>53.56</v>
      </c>
      <c r="T6" s="34">
        <f t="shared" si="3"/>
        <v>269.95999999999998</v>
      </c>
      <c r="U6" s="34">
        <f t="shared" si="3"/>
        <v>14341</v>
      </c>
      <c r="V6" s="34">
        <f t="shared" si="3"/>
        <v>42.34</v>
      </c>
      <c r="W6" s="34">
        <f t="shared" si="3"/>
        <v>338.71</v>
      </c>
      <c r="X6" s="35">
        <f>IF(X7="",NA(),X7)</f>
        <v>104.88</v>
      </c>
      <c r="Y6" s="35">
        <f t="shared" ref="Y6:AG6" si="4">IF(Y7="",NA(),Y7)</f>
        <v>98.64</v>
      </c>
      <c r="Z6" s="35">
        <f t="shared" si="4"/>
        <v>103.28</v>
      </c>
      <c r="AA6" s="35">
        <f t="shared" si="4"/>
        <v>105.23</v>
      </c>
      <c r="AB6" s="35">
        <f t="shared" si="4"/>
        <v>105.3</v>
      </c>
      <c r="AC6" s="35">
        <f t="shared" si="4"/>
        <v>106.55</v>
      </c>
      <c r="AD6" s="35">
        <f t="shared" si="4"/>
        <v>109.49</v>
      </c>
      <c r="AE6" s="35">
        <f t="shared" si="4"/>
        <v>111.06</v>
      </c>
      <c r="AF6" s="35">
        <f t="shared" si="4"/>
        <v>111.34</v>
      </c>
      <c r="AG6" s="35">
        <f t="shared" si="4"/>
        <v>110.02</v>
      </c>
      <c r="AH6" s="34" t="str">
        <f>IF(AH7="","",IF(AH7="-","【-】","【"&amp;SUBSTITUTE(TEXT(AH7,"#,##0.00"),"-","△")&amp;"】"))</f>
        <v>【113.39】</v>
      </c>
      <c r="AI6" s="34">
        <f>IF(AI7="",NA(),AI7)</f>
        <v>0</v>
      </c>
      <c r="AJ6" s="34">
        <f t="shared" ref="AJ6:AR6" si="5">IF(AJ7="",NA(),AJ7)</f>
        <v>0</v>
      </c>
      <c r="AK6" s="34">
        <f t="shared" si="5"/>
        <v>0</v>
      </c>
      <c r="AL6" s="34">
        <f t="shared" si="5"/>
        <v>0</v>
      </c>
      <c r="AM6" s="34">
        <f t="shared" si="5"/>
        <v>0</v>
      </c>
      <c r="AN6" s="35">
        <f t="shared" si="5"/>
        <v>9.56</v>
      </c>
      <c r="AO6" s="35">
        <f t="shared" si="5"/>
        <v>9.49</v>
      </c>
      <c r="AP6" s="35">
        <f t="shared" si="5"/>
        <v>9.35</v>
      </c>
      <c r="AQ6" s="35">
        <f t="shared" si="5"/>
        <v>10.130000000000001</v>
      </c>
      <c r="AR6" s="35">
        <f t="shared" si="5"/>
        <v>7.31</v>
      </c>
      <c r="AS6" s="34" t="str">
        <f>IF(AS7="","",IF(AS7="-","【-】","【"&amp;SUBSTITUTE(TEXT(AS7,"#,##0.00"),"-","△")&amp;"】"))</f>
        <v>【0.85】</v>
      </c>
      <c r="AT6" s="35">
        <f>IF(AT7="",NA(),AT7)</f>
        <v>2246.71</v>
      </c>
      <c r="AU6" s="35">
        <f t="shared" ref="AU6:BC6" si="6">IF(AU7="",NA(),AU7)</f>
        <v>1224.4000000000001</v>
      </c>
      <c r="AV6" s="35">
        <f t="shared" si="6"/>
        <v>1538.3</v>
      </c>
      <c r="AW6" s="35">
        <f t="shared" si="6"/>
        <v>1464.62</v>
      </c>
      <c r="AX6" s="35">
        <f t="shared" si="6"/>
        <v>1694.05</v>
      </c>
      <c r="AY6" s="35">
        <f t="shared" si="6"/>
        <v>963.24</v>
      </c>
      <c r="AZ6" s="35">
        <f t="shared" si="6"/>
        <v>406.37</v>
      </c>
      <c r="BA6" s="35">
        <f t="shared" si="6"/>
        <v>398.29</v>
      </c>
      <c r="BB6" s="35">
        <f t="shared" si="6"/>
        <v>388.67</v>
      </c>
      <c r="BC6" s="35">
        <f t="shared" si="6"/>
        <v>355.27</v>
      </c>
      <c r="BD6" s="34" t="str">
        <f>IF(BD7="","",IF(BD7="-","【-】","【"&amp;SUBSTITUTE(TEXT(BD7,"#,##0.00"),"-","△")&amp;"】"))</f>
        <v>【264.34】</v>
      </c>
      <c r="BE6" s="35">
        <f>IF(BE7="",NA(),BE7)</f>
        <v>30.76</v>
      </c>
      <c r="BF6" s="35">
        <f t="shared" ref="BF6:BN6" si="7">IF(BF7="",NA(),BF7)</f>
        <v>28.66</v>
      </c>
      <c r="BG6" s="35">
        <f t="shared" si="7"/>
        <v>34.65</v>
      </c>
      <c r="BH6" s="35">
        <f t="shared" si="7"/>
        <v>35.68</v>
      </c>
      <c r="BI6" s="35">
        <f t="shared" si="7"/>
        <v>83.17</v>
      </c>
      <c r="BJ6" s="35">
        <f t="shared" si="7"/>
        <v>400.38</v>
      </c>
      <c r="BK6" s="35">
        <f t="shared" si="7"/>
        <v>442.54</v>
      </c>
      <c r="BL6" s="35">
        <f t="shared" si="7"/>
        <v>431</v>
      </c>
      <c r="BM6" s="35">
        <f t="shared" si="7"/>
        <v>422.5</v>
      </c>
      <c r="BN6" s="35">
        <f t="shared" si="7"/>
        <v>458.27</v>
      </c>
      <c r="BO6" s="34" t="str">
        <f>IF(BO7="","",IF(BO7="-","【-】","【"&amp;SUBSTITUTE(TEXT(BO7,"#,##0.00"),"-","△")&amp;"】"))</f>
        <v>【274.27】</v>
      </c>
      <c r="BP6" s="35">
        <f>IF(BP7="",NA(),BP7)</f>
        <v>100.97</v>
      </c>
      <c r="BQ6" s="35">
        <f t="shared" ref="BQ6:BY6" si="8">IF(BQ7="",NA(),BQ7)</f>
        <v>95.13</v>
      </c>
      <c r="BR6" s="35">
        <f t="shared" si="8"/>
        <v>99.33</v>
      </c>
      <c r="BS6" s="35">
        <f t="shared" si="8"/>
        <v>102.52</v>
      </c>
      <c r="BT6" s="35">
        <f t="shared" si="8"/>
        <v>103.03</v>
      </c>
      <c r="BU6" s="35">
        <f t="shared" si="8"/>
        <v>96.56</v>
      </c>
      <c r="BV6" s="35">
        <f t="shared" si="8"/>
        <v>98.6</v>
      </c>
      <c r="BW6" s="35">
        <f t="shared" si="8"/>
        <v>100.82</v>
      </c>
      <c r="BX6" s="35">
        <f t="shared" si="8"/>
        <v>101.64</v>
      </c>
      <c r="BY6" s="35">
        <f t="shared" si="8"/>
        <v>96.77</v>
      </c>
      <c r="BZ6" s="34" t="str">
        <f>IF(BZ7="","",IF(BZ7="-","【-】","【"&amp;SUBSTITUTE(TEXT(BZ7,"#,##0.00"),"-","△")&amp;"】"))</f>
        <v>【104.36】</v>
      </c>
      <c r="CA6" s="35">
        <f>IF(CA7="",NA(),CA7)</f>
        <v>299.52</v>
      </c>
      <c r="CB6" s="35">
        <f t="shared" ref="CB6:CJ6" si="9">IF(CB7="",NA(),CB7)</f>
        <v>318.10000000000002</v>
      </c>
      <c r="CC6" s="35">
        <f t="shared" si="9"/>
        <v>304.26</v>
      </c>
      <c r="CD6" s="35">
        <f t="shared" si="9"/>
        <v>296.62</v>
      </c>
      <c r="CE6" s="35">
        <f t="shared" si="9"/>
        <v>294.68</v>
      </c>
      <c r="CF6" s="35">
        <f t="shared" si="9"/>
        <v>177.14</v>
      </c>
      <c r="CG6" s="35">
        <f t="shared" si="9"/>
        <v>181.67</v>
      </c>
      <c r="CH6" s="35">
        <f t="shared" si="9"/>
        <v>179.55</v>
      </c>
      <c r="CI6" s="35">
        <f t="shared" si="9"/>
        <v>179.16</v>
      </c>
      <c r="CJ6" s="35">
        <f t="shared" si="9"/>
        <v>187.18</v>
      </c>
      <c r="CK6" s="34" t="str">
        <f>IF(CK7="","",IF(CK7="-","【-】","【"&amp;SUBSTITUTE(TEXT(CK7,"#,##0.00"),"-","△")&amp;"】"))</f>
        <v>【165.71】</v>
      </c>
      <c r="CL6" s="35">
        <f>IF(CL7="",NA(),CL7)</f>
        <v>34.81</v>
      </c>
      <c r="CM6" s="35">
        <f t="shared" ref="CM6:CU6" si="10">IF(CM7="",NA(),CM7)</f>
        <v>33.94</v>
      </c>
      <c r="CN6" s="35">
        <f t="shared" si="10"/>
        <v>33.67</v>
      </c>
      <c r="CO6" s="35">
        <f t="shared" si="10"/>
        <v>34.14</v>
      </c>
      <c r="CP6" s="35">
        <f t="shared" si="10"/>
        <v>34.17</v>
      </c>
      <c r="CQ6" s="35">
        <f t="shared" si="10"/>
        <v>55.64</v>
      </c>
      <c r="CR6" s="35">
        <f t="shared" si="10"/>
        <v>53.61</v>
      </c>
      <c r="CS6" s="35">
        <f t="shared" si="10"/>
        <v>53.52</v>
      </c>
      <c r="CT6" s="35">
        <f t="shared" si="10"/>
        <v>54.24</v>
      </c>
      <c r="CU6" s="35">
        <f t="shared" si="10"/>
        <v>55.88</v>
      </c>
      <c r="CV6" s="34" t="str">
        <f>IF(CV7="","",IF(CV7="-","【-】","【"&amp;SUBSTITUTE(TEXT(CV7,"#,##0.00"),"-","△")&amp;"】"))</f>
        <v>【60.41】</v>
      </c>
      <c r="CW6" s="35">
        <f>IF(CW7="",NA(),CW7)</f>
        <v>89</v>
      </c>
      <c r="CX6" s="35">
        <f t="shared" ref="CX6:DF6" si="11">IF(CX7="",NA(),CX7)</f>
        <v>88.64</v>
      </c>
      <c r="CY6" s="35">
        <f t="shared" si="11"/>
        <v>87.42</v>
      </c>
      <c r="CZ6" s="35">
        <f t="shared" si="11"/>
        <v>86.06</v>
      </c>
      <c r="DA6" s="35">
        <f t="shared" si="11"/>
        <v>85.54</v>
      </c>
      <c r="DB6" s="35">
        <f t="shared" si="11"/>
        <v>83.09</v>
      </c>
      <c r="DC6" s="35">
        <f t="shared" si="11"/>
        <v>81.31</v>
      </c>
      <c r="DD6" s="35">
        <f t="shared" si="11"/>
        <v>81.459999999999994</v>
      </c>
      <c r="DE6" s="35">
        <f t="shared" si="11"/>
        <v>81.680000000000007</v>
      </c>
      <c r="DF6" s="35">
        <f t="shared" si="11"/>
        <v>80.989999999999995</v>
      </c>
      <c r="DG6" s="34" t="str">
        <f>IF(DG7="","",IF(DG7="-","【-】","【"&amp;SUBSTITUTE(TEXT(DG7,"#,##0.00"),"-","△")&amp;"】"))</f>
        <v>【89.93】</v>
      </c>
      <c r="DH6" s="35">
        <f>IF(DH7="",NA(),DH7)</f>
        <v>51.54</v>
      </c>
      <c r="DI6" s="35">
        <f t="shared" ref="DI6:DQ6" si="12">IF(DI7="",NA(),DI7)</f>
        <v>55.38</v>
      </c>
      <c r="DJ6" s="35">
        <f t="shared" si="12"/>
        <v>56.96</v>
      </c>
      <c r="DK6" s="35">
        <f t="shared" si="12"/>
        <v>58.39</v>
      </c>
      <c r="DL6" s="35">
        <f t="shared" si="12"/>
        <v>59.76</v>
      </c>
      <c r="DM6" s="35">
        <f t="shared" si="12"/>
        <v>39.06</v>
      </c>
      <c r="DN6" s="35">
        <f t="shared" si="12"/>
        <v>46.67</v>
      </c>
      <c r="DO6" s="35">
        <f t="shared" si="12"/>
        <v>47.7</v>
      </c>
      <c r="DP6" s="35">
        <f t="shared" si="12"/>
        <v>48.14</v>
      </c>
      <c r="DQ6" s="35">
        <f t="shared" si="12"/>
        <v>46.61</v>
      </c>
      <c r="DR6" s="34" t="str">
        <f>IF(DR7="","",IF(DR7="-","【-】","【"&amp;SUBSTITUTE(TEXT(DR7,"#,##0.00"),"-","△")&amp;"】"))</f>
        <v>【48.12】</v>
      </c>
      <c r="DS6" s="35">
        <f>IF(DS7="",NA(),DS7)</f>
        <v>0.77</v>
      </c>
      <c r="DT6" s="35">
        <f t="shared" ref="DT6:EB6" si="13">IF(DT7="",NA(),DT7)</f>
        <v>0.92</v>
      </c>
      <c r="DU6" s="35">
        <f t="shared" si="13"/>
        <v>0.15</v>
      </c>
      <c r="DV6" s="35">
        <f t="shared" si="13"/>
        <v>2.54</v>
      </c>
      <c r="DW6" s="35">
        <f t="shared" si="13"/>
        <v>4.32</v>
      </c>
      <c r="DX6" s="35">
        <f t="shared" si="13"/>
        <v>8.8699999999999992</v>
      </c>
      <c r="DY6" s="35">
        <f t="shared" si="13"/>
        <v>10.029999999999999</v>
      </c>
      <c r="DZ6" s="35">
        <f t="shared" si="13"/>
        <v>7.26</v>
      </c>
      <c r="EA6" s="35">
        <f t="shared" si="13"/>
        <v>11.13</v>
      </c>
      <c r="EB6" s="35">
        <f t="shared" si="13"/>
        <v>10.84</v>
      </c>
      <c r="EC6" s="34" t="str">
        <f>IF(EC7="","",IF(EC7="-","【-】","【"&amp;SUBSTITUTE(TEXT(EC7,"#,##0.00"),"-","△")&amp;"】"))</f>
        <v>【15.89】</v>
      </c>
      <c r="ED6" s="34">
        <f>IF(ED7="",NA(),ED7)</f>
        <v>0</v>
      </c>
      <c r="EE6" s="34">
        <f t="shared" ref="EE6:EM6" si="14">IF(EE7="",NA(),EE7)</f>
        <v>0</v>
      </c>
      <c r="EF6" s="34">
        <f t="shared" si="14"/>
        <v>0</v>
      </c>
      <c r="EG6" s="35">
        <f t="shared" si="14"/>
        <v>0.03</v>
      </c>
      <c r="EH6" s="35">
        <f t="shared" si="14"/>
        <v>0.74</v>
      </c>
      <c r="EI6" s="35">
        <f t="shared" si="14"/>
        <v>0.67</v>
      </c>
      <c r="EJ6" s="35">
        <f t="shared" si="14"/>
        <v>0.68</v>
      </c>
      <c r="EK6" s="35">
        <f t="shared" si="14"/>
        <v>1.65</v>
      </c>
      <c r="EL6" s="35">
        <f t="shared" si="14"/>
        <v>0.47</v>
      </c>
      <c r="EM6" s="35">
        <f t="shared" si="14"/>
        <v>0.39</v>
      </c>
      <c r="EN6" s="34" t="str">
        <f>IF(EN7="","",IF(EN7="-","【-】","【"&amp;SUBSTITUTE(TEXT(EN7,"#,##0.00"),"-","△")&amp;"】"))</f>
        <v>【0.69】</v>
      </c>
    </row>
    <row r="7" spans="1:144" s="36" customFormat="1" x14ac:dyDescent="0.15">
      <c r="A7" s="28"/>
      <c r="B7" s="37">
        <v>2017</v>
      </c>
      <c r="C7" s="37">
        <v>44016</v>
      </c>
      <c r="D7" s="37">
        <v>46</v>
      </c>
      <c r="E7" s="37">
        <v>1</v>
      </c>
      <c r="F7" s="37">
        <v>0</v>
      </c>
      <c r="G7" s="37">
        <v>1</v>
      </c>
      <c r="H7" s="37" t="s">
        <v>105</v>
      </c>
      <c r="I7" s="37" t="s">
        <v>106</v>
      </c>
      <c r="J7" s="37" t="s">
        <v>107</v>
      </c>
      <c r="K7" s="37" t="s">
        <v>108</v>
      </c>
      <c r="L7" s="37" t="s">
        <v>109</v>
      </c>
      <c r="M7" s="37" t="s">
        <v>110</v>
      </c>
      <c r="N7" s="38" t="s">
        <v>111</v>
      </c>
      <c r="O7" s="38">
        <v>88.16</v>
      </c>
      <c r="P7" s="38">
        <v>99.93</v>
      </c>
      <c r="Q7" s="38">
        <v>4530</v>
      </c>
      <c r="R7" s="38">
        <v>14459</v>
      </c>
      <c r="S7" s="38">
        <v>53.56</v>
      </c>
      <c r="T7" s="38">
        <v>269.95999999999998</v>
      </c>
      <c r="U7" s="38">
        <v>14341</v>
      </c>
      <c r="V7" s="38">
        <v>42.34</v>
      </c>
      <c r="W7" s="38">
        <v>338.71</v>
      </c>
      <c r="X7" s="38">
        <v>104.88</v>
      </c>
      <c r="Y7" s="38">
        <v>98.64</v>
      </c>
      <c r="Z7" s="38">
        <v>103.28</v>
      </c>
      <c r="AA7" s="38">
        <v>105.23</v>
      </c>
      <c r="AB7" s="38">
        <v>105.3</v>
      </c>
      <c r="AC7" s="38">
        <v>106.55</v>
      </c>
      <c r="AD7" s="38">
        <v>109.49</v>
      </c>
      <c r="AE7" s="38">
        <v>111.06</v>
      </c>
      <c r="AF7" s="38">
        <v>111.34</v>
      </c>
      <c r="AG7" s="38">
        <v>110.02</v>
      </c>
      <c r="AH7" s="38">
        <v>113.39</v>
      </c>
      <c r="AI7" s="38">
        <v>0</v>
      </c>
      <c r="AJ7" s="38">
        <v>0</v>
      </c>
      <c r="AK7" s="38">
        <v>0</v>
      </c>
      <c r="AL7" s="38">
        <v>0</v>
      </c>
      <c r="AM7" s="38">
        <v>0</v>
      </c>
      <c r="AN7" s="38">
        <v>9.56</v>
      </c>
      <c r="AO7" s="38">
        <v>9.49</v>
      </c>
      <c r="AP7" s="38">
        <v>9.35</v>
      </c>
      <c r="AQ7" s="38">
        <v>10.130000000000001</v>
      </c>
      <c r="AR7" s="38">
        <v>7.31</v>
      </c>
      <c r="AS7" s="38">
        <v>0.85</v>
      </c>
      <c r="AT7" s="38">
        <v>2246.71</v>
      </c>
      <c r="AU7" s="38">
        <v>1224.4000000000001</v>
      </c>
      <c r="AV7" s="38">
        <v>1538.3</v>
      </c>
      <c r="AW7" s="38">
        <v>1464.62</v>
      </c>
      <c r="AX7" s="38">
        <v>1694.05</v>
      </c>
      <c r="AY7" s="38">
        <v>963.24</v>
      </c>
      <c r="AZ7" s="38">
        <v>406.37</v>
      </c>
      <c r="BA7" s="38">
        <v>398.29</v>
      </c>
      <c r="BB7" s="38">
        <v>388.67</v>
      </c>
      <c r="BC7" s="38">
        <v>355.27</v>
      </c>
      <c r="BD7" s="38">
        <v>264.33999999999997</v>
      </c>
      <c r="BE7" s="38">
        <v>30.76</v>
      </c>
      <c r="BF7" s="38">
        <v>28.66</v>
      </c>
      <c r="BG7" s="38">
        <v>34.65</v>
      </c>
      <c r="BH7" s="38">
        <v>35.68</v>
      </c>
      <c r="BI7" s="38">
        <v>83.17</v>
      </c>
      <c r="BJ7" s="38">
        <v>400.38</v>
      </c>
      <c r="BK7" s="38">
        <v>442.54</v>
      </c>
      <c r="BL7" s="38">
        <v>431</v>
      </c>
      <c r="BM7" s="38">
        <v>422.5</v>
      </c>
      <c r="BN7" s="38">
        <v>458.27</v>
      </c>
      <c r="BO7" s="38">
        <v>274.27</v>
      </c>
      <c r="BP7" s="38">
        <v>100.97</v>
      </c>
      <c r="BQ7" s="38">
        <v>95.13</v>
      </c>
      <c r="BR7" s="38">
        <v>99.33</v>
      </c>
      <c r="BS7" s="38">
        <v>102.52</v>
      </c>
      <c r="BT7" s="38">
        <v>103.03</v>
      </c>
      <c r="BU7" s="38">
        <v>96.56</v>
      </c>
      <c r="BV7" s="38">
        <v>98.6</v>
      </c>
      <c r="BW7" s="38">
        <v>100.82</v>
      </c>
      <c r="BX7" s="38">
        <v>101.64</v>
      </c>
      <c r="BY7" s="38">
        <v>96.77</v>
      </c>
      <c r="BZ7" s="38">
        <v>104.36</v>
      </c>
      <c r="CA7" s="38">
        <v>299.52</v>
      </c>
      <c r="CB7" s="38">
        <v>318.10000000000002</v>
      </c>
      <c r="CC7" s="38">
        <v>304.26</v>
      </c>
      <c r="CD7" s="38">
        <v>296.62</v>
      </c>
      <c r="CE7" s="38">
        <v>294.68</v>
      </c>
      <c r="CF7" s="38">
        <v>177.14</v>
      </c>
      <c r="CG7" s="38">
        <v>181.67</v>
      </c>
      <c r="CH7" s="38">
        <v>179.55</v>
      </c>
      <c r="CI7" s="38">
        <v>179.16</v>
      </c>
      <c r="CJ7" s="38">
        <v>187.18</v>
      </c>
      <c r="CK7" s="38">
        <v>165.71</v>
      </c>
      <c r="CL7" s="38">
        <v>34.81</v>
      </c>
      <c r="CM7" s="38">
        <v>33.94</v>
      </c>
      <c r="CN7" s="38">
        <v>33.67</v>
      </c>
      <c r="CO7" s="38">
        <v>34.14</v>
      </c>
      <c r="CP7" s="38">
        <v>34.17</v>
      </c>
      <c r="CQ7" s="38">
        <v>55.64</v>
      </c>
      <c r="CR7" s="38">
        <v>53.61</v>
      </c>
      <c r="CS7" s="38">
        <v>53.52</v>
      </c>
      <c r="CT7" s="38">
        <v>54.24</v>
      </c>
      <c r="CU7" s="38">
        <v>55.88</v>
      </c>
      <c r="CV7" s="38">
        <v>60.41</v>
      </c>
      <c r="CW7" s="38">
        <v>89</v>
      </c>
      <c r="CX7" s="38">
        <v>88.64</v>
      </c>
      <c r="CY7" s="38">
        <v>87.42</v>
      </c>
      <c r="CZ7" s="38">
        <v>86.06</v>
      </c>
      <c r="DA7" s="38">
        <v>85.54</v>
      </c>
      <c r="DB7" s="38">
        <v>83.09</v>
      </c>
      <c r="DC7" s="38">
        <v>81.31</v>
      </c>
      <c r="DD7" s="38">
        <v>81.459999999999994</v>
      </c>
      <c r="DE7" s="38">
        <v>81.680000000000007</v>
      </c>
      <c r="DF7" s="38">
        <v>80.989999999999995</v>
      </c>
      <c r="DG7" s="38">
        <v>89.93</v>
      </c>
      <c r="DH7" s="38">
        <v>51.54</v>
      </c>
      <c r="DI7" s="38">
        <v>55.38</v>
      </c>
      <c r="DJ7" s="38">
        <v>56.96</v>
      </c>
      <c r="DK7" s="38">
        <v>58.39</v>
      </c>
      <c r="DL7" s="38">
        <v>59.76</v>
      </c>
      <c r="DM7" s="38">
        <v>39.06</v>
      </c>
      <c r="DN7" s="38">
        <v>46.67</v>
      </c>
      <c r="DO7" s="38">
        <v>47.7</v>
      </c>
      <c r="DP7" s="38">
        <v>48.14</v>
      </c>
      <c r="DQ7" s="38">
        <v>46.61</v>
      </c>
      <c r="DR7" s="38">
        <v>48.12</v>
      </c>
      <c r="DS7" s="38">
        <v>0.77</v>
      </c>
      <c r="DT7" s="38">
        <v>0.92</v>
      </c>
      <c r="DU7" s="38">
        <v>0.15</v>
      </c>
      <c r="DV7" s="38">
        <v>2.54</v>
      </c>
      <c r="DW7" s="38">
        <v>4.32</v>
      </c>
      <c r="DX7" s="38">
        <v>8.8699999999999992</v>
      </c>
      <c r="DY7" s="38">
        <v>10.029999999999999</v>
      </c>
      <c r="DZ7" s="38">
        <v>7.26</v>
      </c>
      <c r="EA7" s="38">
        <v>11.13</v>
      </c>
      <c r="EB7" s="38">
        <v>10.84</v>
      </c>
      <c r="EC7" s="38">
        <v>15.89</v>
      </c>
      <c r="ED7" s="38">
        <v>0</v>
      </c>
      <c r="EE7" s="38">
        <v>0</v>
      </c>
      <c r="EF7" s="38">
        <v>0</v>
      </c>
      <c r="EG7" s="38">
        <v>0.03</v>
      </c>
      <c r="EH7" s="38">
        <v>0.74</v>
      </c>
      <c r="EI7" s="38">
        <v>0.67</v>
      </c>
      <c r="EJ7" s="38">
        <v>0.68</v>
      </c>
      <c r="EK7" s="38">
        <v>1.65</v>
      </c>
      <c r="EL7" s="38">
        <v>0.47</v>
      </c>
      <c r="EM7" s="38">
        <v>0.39</v>
      </c>
      <c r="EN7" s="38">
        <v>0.69</v>
      </c>
    </row>
    <row r="8" spans="1:144" x14ac:dyDescent="0.15">
      <c r="X8" s="39"/>
      <c r="Y8" s="39"/>
      <c r="Z8" s="39"/>
      <c r="AA8" s="39"/>
      <c r="AB8" s="39"/>
      <c r="AC8" s="39"/>
      <c r="AD8" s="39"/>
      <c r="AE8" s="39"/>
      <c r="AF8" s="39"/>
      <c r="AG8" s="39"/>
      <c r="AH8" s="40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40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40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40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40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40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40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40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40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40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40"/>
    </row>
    <row r="9" spans="1:144" x14ac:dyDescent="0.15">
      <c r="A9" s="41"/>
      <c r="B9" s="41" t="s">
        <v>112</v>
      </c>
      <c r="C9" s="41" t="s">
        <v>113</v>
      </c>
      <c r="D9" s="41" t="s">
        <v>114</v>
      </c>
      <c r="E9" s="41" t="s">
        <v>115</v>
      </c>
      <c r="F9" s="41" t="s">
        <v>116</v>
      </c>
      <c r="X9" s="39"/>
      <c r="Y9" s="39"/>
      <c r="Z9" s="39"/>
      <c r="AA9" s="39"/>
      <c r="AB9" s="39"/>
      <c r="AC9" s="39"/>
      <c r="AD9" s="39"/>
      <c r="AE9" s="39"/>
      <c r="AF9" s="39"/>
      <c r="AG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D9" s="39"/>
      <c r="EE9" s="39"/>
      <c r="EF9" s="39"/>
      <c r="EG9" s="39"/>
      <c r="EH9" s="39"/>
      <c r="EI9" s="39"/>
      <c r="EJ9" s="39"/>
      <c r="EK9" s="39"/>
      <c r="EL9" s="39"/>
      <c r="EM9" s="39"/>
    </row>
    <row r="10" spans="1:144" x14ac:dyDescent="0.15">
      <c r="A10" s="41" t="s">
        <v>56</v>
      </c>
      <c r="B10" s="42">
        <f>DATEVALUE($B$6-4&amp;"年1月1日")</f>
        <v>41275</v>
      </c>
      <c r="C10" s="42">
        <f>DATEVALUE($B$6-3&amp;"年1月1日")</f>
        <v>41640</v>
      </c>
      <c r="D10" s="42">
        <f>DATEVALUE($B$6-2&amp;"年1月1日")</f>
        <v>42005</v>
      </c>
      <c r="E10" s="42">
        <f>DATEVALUE($B$6-1&amp;"年1月1日")</f>
        <v>42370</v>
      </c>
      <c r="F10" s="42">
        <f>DATEVALUE($B$6&amp;"年1月1日")</f>
        <v>42736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suido</cp:lastModifiedBy>
  <cp:lastPrinted>2019-02-01T05:37:14Z</cp:lastPrinted>
  <dcterms:created xsi:type="dcterms:W3CDTF">2018-12-03T08:26:24Z</dcterms:created>
  <dcterms:modified xsi:type="dcterms:W3CDTF">2019-02-01T05:48:50Z</dcterms:modified>
  <cp:category/>
</cp:coreProperties>
</file>